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data\data\農政課 経営係\5.1.3_農業振興費\大雨営農再開支援事業\2.早期営農再開支援\2-1.被害調査（町→農家）\"/>
    </mc:Choice>
  </mc:AlternateContent>
  <bookViews>
    <workbookView xWindow="0" yWindow="0" windowWidth="28800" windowHeight="12210"/>
  </bookViews>
  <sheets>
    <sheet name="Sheet1" sheetId="1" r:id="rId1"/>
  </sheets>
  <definedNames>
    <definedName name="_xlnm.Print_Area" localSheetId="0">Sheet1!$A$1:$Y$23</definedName>
    <definedName name="_xlnm.Print_Titles" localSheetId="0">Sheet1!$2:$3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4" i="1" l="1" a="1"/>
  <c r="X14" i="1" s="1"/>
  <c r="R14" i="1"/>
  <c r="U14" i="1" s="1" a="1"/>
  <c r="U14" i="1" s="1"/>
  <c r="P14" i="1"/>
  <c r="X13" i="1" a="1"/>
  <c r="X13" i="1" s="1"/>
  <c r="R13" i="1"/>
  <c r="U13" i="1" s="1" a="1"/>
  <c r="U13" i="1" s="1"/>
  <c r="P13" i="1"/>
  <c r="X12" i="1" a="1"/>
  <c r="X12" i="1" s="1"/>
  <c r="R12" i="1"/>
  <c r="U12" i="1" s="1" a="1"/>
  <c r="U12" i="1" s="1"/>
  <c r="P12" i="1"/>
  <c r="X11" i="1" a="1"/>
  <c r="X11" i="1" s="1"/>
  <c r="R11" i="1"/>
  <c r="U11" i="1" s="1" a="1"/>
  <c r="U11" i="1" s="1"/>
  <c r="P11" i="1"/>
  <c r="X10" i="1" a="1"/>
  <c r="X10" i="1" s="1"/>
  <c r="R10" i="1"/>
  <c r="U10" i="1" s="1" a="1"/>
  <c r="U10" i="1" s="1"/>
  <c r="P10" i="1"/>
  <c r="X9" i="1" a="1"/>
  <c r="X9" i="1" s="1"/>
  <c r="U9" i="1" a="1"/>
  <c r="U9" i="1" s="1"/>
  <c r="R9" i="1"/>
  <c r="P9" i="1"/>
  <c r="X8" i="1" a="1"/>
  <c r="X8" i="1" s="1"/>
  <c r="R8" i="1"/>
  <c r="U8" i="1" s="1" a="1"/>
  <c r="U8" i="1" s="1"/>
  <c r="P8" i="1"/>
  <c r="X7" i="1" a="1"/>
  <c r="X7" i="1" s="1"/>
  <c r="R7" i="1"/>
  <c r="U7" i="1" s="1" a="1"/>
  <c r="U7" i="1" s="1"/>
  <c r="P7" i="1"/>
  <c r="X6" i="1" a="1"/>
  <c r="X6" i="1" s="1"/>
  <c r="U6" i="1" a="1"/>
  <c r="U6" i="1" s="1"/>
  <c r="R6" i="1"/>
  <c r="P6" i="1"/>
  <c r="X5" i="1" a="1"/>
  <c r="X5" i="1" s="1"/>
  <c r="P5" i="1"/>
  <c r="R5" i="1" s="1"/>
  <c r="U5" i="1" s="1" a="1"/>
  <c r="U5" i="1" s="1"/>
  <c r="X4" i="1" a="1"/>
  <c r="X4" i="1" s="1"/>
  <c r="P4" i="1"/>
  <c r="R4" i="1" s="1"/>
  <c r="U4" i="1" s="1" a="1"/>
  <c r="U4" i="1" s="1"/>
</calcChain>
</file>

<file path=xl/sharedStrings.xml><?xml version="1.0" encoding="utf-8"?>
<sst xmlns="http://schemas.openxmlformats.org/spreadsheetml/2006/main" count="68" uniqueCount="63">
  <si>
    <t>※原則、領収書や納品書に記載の順番で整理してください。</t>
    <rPh sb="1" eb="3">
      <t>ゲンソク</t>
    </rPh>
    <rPh sb="4" eb="7">
      <t>リョウシュウショ</t>
    </rPh>
    <rPh sb="8" eb="11">
      <t>ノウヒンショ</t>
    </rPh>
    <rPh sb="12" eb="14">
      <t>キサイ</t>
    </rPh>
    <rPh sb="15" eb="17">
      <t>ジュンバン</t>
    </rPh>
    <rPh sb="18" eb="20">
      <t>セイリ</t>
    </rPh>
    <phoneticPr fontId="4"/>
  </si>
  <si>
    <t>農家氏名</t>
    <rPh sb="0" eb="2">
      <t>ノウカ</t>
    </rPh>
    <rPh sb="2" eb="4">
      <t>シメイ</t>
    </rPh>
    <phoneticPr fontId="4"/>
  </si>
  <si>
    <t>ほ場所在地</t>
    <rPh sb="1" eb="2">
      <t>ジョウ</t>
    </rPh>
    <rPh sb="2" eb="5">
      <t>ショザイチ</t>
    </rPh>
    <phoneticPr fontId="4"/>
  </si>
  <si>
    <t>被災面積（a）</t>
    <rPh sb="0" eb="2">
      <t>ヒサイ</t>
    </rPh>
    <rPh sb="2" eb="4">
      <t>メンセキ</t>
    </rPh>
    <phoneticPr fontId="4"/>
  </si>
  <si>
    <t xml:space="preserve">被災作物名
</t>
    <rPh sb="0" eb="2">
      <t>ヒサイ</t>
    </rPh>
    <phoneticPr fontId="4"/>
  </si>
  <si>
    <t>次期作物名</t>
    <rPh sb="0" eb="2">
      <t>ジキ</t>
    </rPh>
    <rPh sb="2" eb="4">
      <t>サクモツ</t>
    </rPh>
    <rPh sb="4" eb="5">
      <t>メイ</t>
    </rPh>
    <phoneticPr fontId="4"/>
  </si>
  <si>
    <t>取組内容</t>
    <rPh sb="0" eb="2">
      <t>トリクミ</t>
    </rPh>
    <rPh sb="2" eb="4">
      <t>ナイヨウ</t>
    </rPh>
    <phoneticPr fontId="4"/>
  </si>
  <si>
    <t>資材種別</t>
    <rPh sb="0" eb="2">
      <t>シザイ</t>
    </rPh>
    <rPh sb="2" eb="4">
      <t>シュベツ</t>
    </rPh>
    <phoneticPr fontId="4"/>
  </si>
  <si>
    <t>具体的な資材名</t>
    <rPh sb="0" eb="3">
      <t>グタイテキ</t>
    </rPh>
    <rPh sb="4" eb="6">
      <t>シザイ</t>
    </rPh>
    <rPh sb="6" eb="7">
      <t>メイ</t>
    </rPh>
    <phoneticPr fontId="4"/>
  </si>
  <si>
    <t>発注日</t>
    <rPh sb="0" eb="2">
      <t>ハッチュウ</t>
    </rPh>
    <phoneticPr fontId="4"/>
  </si>
  <si>
    <t>納品日</t>
    <rPh sb="0" eb="3">
      <t>ノウヒンビ</t>
    </rPh>
    <phoneticPr fontId="4"/>
  </si>
  <si>
    <t>容量</t>
    <rPh sb="0" eb="2">
      <t>ヨウリョウ</t>
    </rPh>
    <phoneticPr fontId="4"/>
  </si>
  <si>
    <t>容量に対する単位</t>
    <rPh sb="0" eb="2">
      <t>ヨウリョウ</t>
    </rPh>
    <rPh sb="3" eb="4">
      <t>タイ</t>
    </rPh>
    <rPh sb="6" eb="8">
      <t>タンイ</t>
    </rPh>
    <phoneticPr fontId="9"/>
  </si>
  <si>
    <t>調達量</t>
    <rPh sb="0" eb="2">
      <t>チョウタツ</t>
    </rPh>
    <rPh sb="2" eb="3">
      <t>リョウ</t>
    </rPh>
    <phoneticPr fontId="4"/>
  </si>
  <si>
    <t>調達量に対する単位</t>
    <rPh sb="0" eb="2">
      <t>チョウタツ</t>
    </rPh>
    <rPh sb="2" eb="3">
      <t>リョウ</t>
    </rPh>
    <rPh sb="4" eb="5">
      <t>タイ</t>
    </rPh>
    <rPh sb="7" eb="9">
      <t>タンイ</t>
    </rPh>
    <phoneticPr fontId="4"/>
  </si>
  <si>
    <t>営農再開面積
（a）</t>
    <rPh sb="0" eb="2">
      <t>エイノウ</t>
    </rPh>
    <rPh sb="2" eb="4">
      <t>サイカイ</t>
    </rPh>
    <rPh sb="4" eb="6">
      <t>メンセキ</t>
    </rPh>
    <phoneticPr fontId="4"/>
  </si>
  <si>
    <r>
      <t xml:space="preserve">10a当たり
調達量
</t>
    </r>
    <r>
      <rPr>
        <sz val="9"/>
        <color indexed="8"/>
        <rFont val="ＭＳ ゴシック"/>
        <family val="3"/>
        <charset val="128"/>
      </rPr>
      <t>(kg,ℓ,本)</t>
    </r>
    <rPh sb="3" eb="4">
      <t>アタ</t>
    </rPh>
    <rPh sb="7" eb="9">
      <t>チョウタツ</t>
    </rPh>
    <rPh sb="9" eb="10">
      <t>リョウ</t>
    </rPh>
    <rPh sb="17" eb="18">
      <t>ホン</t>
    </rPh>
    <phoneticPr fontId="4"/>
  </si>
  <si>
    <r>
      <t xml:space="preserve">10a当たり必要量
</t>
    </r>
    <r>
      <rPr>
        <sz val="9"/>
        <color indexed="8"/>
        <rFont val="ＭＳ ゴシック"/>
        <family val="3"/>
        <charset val="128"/>
      </rPr>
      <t>(kg,ℓ,本/10a)</t>
    </r>
    <rPh sb="3" eb="4">
      <t>アタ</t>
    </rPh>
    <rPh sb="6" eb="8">
      <t>ヒツヨウ</t>
    </rPh>
    <rPh sb="8" eb="9">
      <t>リョウ</t>
    </rPh>
    <rPh sb="16" eb="17">
      <t>ホン</t>
    </rPh>
    <phoneticPr fontId="4"/>
  </si>
  <si>
    <t>根拠データの出典</t>
    <rPh sb="0" eb="2">
      <t>コンキョ</t>
    </rPh>
    <rPh sb="6" eb="8">
      <t>シュッテン</t>
    </rPh>
    <phoneticPr fontId="4"/>
  </si>
  <si>
    <t>調達量チェック</t>
    <rPh sb="0" eb="2">
      <t>チョウタツ</t>
    </rPh>
    <rPh sb="2" eb="3">
      <t>リョウ</t>
    </rPh>
    <phoneticPr fontId="4"/>
  </si>
  <si>
    <t>調達金額（税込総事業費）</t>
    <rPh sb="0" eb="2">
      <t>チョウタツ</t>
    </rPh>
    <rPh sb="2" eb="3">
      <t>キン</t>
    </rPh>
    <rPh sb="3" eb="4">
      <t>ガク</t>
    </rPh>
    <rPh sb="5" eb="7">
      <t>ゼイコミ</t>
    </rPh>
    <rPh sb="7" eb="11">
      <t>ソウジギョウヒ</t>
    </rPh>
    <phoneticPr fontId="4"/>
  </si>
  <si>
    <t>調達金額（税抜総事業費）</t>
    <rPh sb="0" eb="2">
      <t>チョウタツ</t>
    </rPh>
    <rPh sb="2" eb="3">
      <t>キン</t>
    </rPh>
    <rPh sb="3" eb="4">
      <t>ガク</t>
    </rPh>
    <rPh sb="5" eb="7">
      <t>ゼイヌキ</t>
    </rPh>
    <rPh sb="7" eb="11">
      <t>ソウジギョウヒ</t>
    </rPh>
    <phoneticPr fontId="4"/>
  </si>
  <si>
    <t>税抜調達金額</t>
    <rPh sb="0" eb="2">
      <t>ゼイヌキ</t>
    </rPh>
    <rPh sb="2" eb="4">
      <t>チョウタツ</t>
    </rPh>
    <rPh sb="4" eb="5">
      <t>キン</t>
    </rPh>
    <rPh sb="5" eb="6">
      <t>ガク</t>
    </rPh>
    <phoneticPr fontId="4"/>
  </si>
  <si>
    <t>備考</t>
    <rPh sb="0" eb="2">
      <t>ビコウ</t>
    </rPh>
    <phoneticPr fontId="4"/>
  </si>
  <si>
    <t>※商品名を領収書から転記
※種子・種苗の場合は品種名も記載</t>
    <rPh sb="1" eb="4">
      <t>ショウヒンメイ</t>
    </rPh>
    <rPh sb="5" eb="8">
      <t>リョウシュウショ</t>
    </rPh>
    <rPh sb="10" eb="12">
      <t>テンキ</t>
    </rPh>
    <rPh sb="14" eb="16">
      <t>シュシ</t>
    </rPh>
    <rPh sb="17" eb="19">
      <t>シュビョウ</t>
    </rPh>
    <rPh sb="20" eb="22">
      <t>バアイ</t>
    </rPh>
    <rPh sb="23" eb="26">
      <t>ヒンシュメイ</t>
    </rPh>
    <rPh sb="27" eb="29">
      <t>キサイ</t>
    </rPh>
    <phoneticPr fontId="4"/>
  </si>
  <si>
    <t>※令和7年8月6日以降に発注したものが対象</t>
    <rPh sb="1" eb="3">
      <t>レイワ</t>
    </rPh>
    <rPh sb="4" eb="5">
      <t>ネン</t>
    </rPh>
    <rPh sb="6" eb="7">
      <t>ガツ</t>
    </rPh>
    <rPh sb="8" eb="9">
      <t>ニチ</t>
    </rPh>
    <rPh sb="9" eb="11">
      <t>イコウ</t>
    </rPh>
    <rPh sb="12" eb="14">
      <t>ハッチュウ</t>
    </rPh>
    <rPh sb="19" eb="21">
      <t>タイショウ</t>
    </rPh>
    <phoneticPr fontId="4"/>
  </si>
  <si>
    <t>※令和7年度中に納品されたものが対象</t>
    <rPh sb="1" eb="3">
      <t>レイワ</t>
    </rPh>
    <rPh sb="4" eb="7">
      <t>ネンドチュウ</t>
    </rPh>
    <rPh sb="8" eb="10">
      <t>ノウヒン</t>
    </rPh>
    <rPh sb="16" eb="18">
      <t>タイショウ</t>
    </rPh>
    <phoneticPr fontId="4"/>
  </si>
  <si>
    <t>→kg,ℓ,本等単位数量換算</t>
    <rPh sb="6" eb="7">
      <t>ホン</t>
    </rPh>
    <rPh sb="7" eb="8">
      <t>トウ</t>
    </rPh>
    <rPh sb="8" eb="10">
      <t>タンイ</t>
    </rPh>
    <rPh sb="10" eb="12">
      <t>スウリョウ</t>
    </rPh>
    <rPh sb="12" eb="14">
      <t>カンサン</t>
    </rPh>
    <phoneticPr fontId="4"/>
  </si>
  <si>
    <t>※10a当たり必要量の根拠データの出典を記入</t>
    <rPh sb="4" eb="5">
      <t>ア</t>
    </rPh>
    <rPh sb="7" eb="10">
      <t>ヒツヨウリョウ</t>
    </rPh>
    <rPh sb="11" eb="13">
      <t>コンキョ</t>
    </rPh>
    <rPh sb="17" eb="19">
      <t>シュッテン</t>
    </rPh>
    <rPh sb="20" eb="22">
      <t>キニュウ</t>
    </rPh>
    <phoneticPr fontId="4"/>
  </si>
  <si>
    <t>×が表示された場合は調達量を見直し</t>
    <rPh sb="2" eb="4">
      <t>ヒョウジ</t>
    </rPh>
    <rPh sb="7" eb="9">
      <t>バアイ</t>
    </rPh>
    <rPh sb="10" eb="13">
      <t>チョウタツリョウ</t>
    </rPh>
    <rPh sb="14" eb="16">
      <t>ミナオ</t>
    </rPh>
    <phoneticPr fontId="4"/>
  </si>
  <si>
    <t>※領収書が税込価格の場合に領収書から転記</t>
    <rPh sb="1" eb="4">
      <t>リョウシュウショ</t>
    </rPh>
    <rPh sb="5" eb="7">
      <t>ゼイコミ</t>
    </rPh>
    <rPh sb="7" eb="9">
      <t>カカク</t>
    </rPh>
    <rPh sb="10" eb="12">
      <t>バアイ</t>
    </rPh>
    <rPh sb="13" eb="16">
      <t>リョウシュウショ</t>
    </rPh>
    <rPh sb="18" eb="20">
      <t>テンキ</t>
    </rPh>
    <phoneticPr fontId="4"/>
  </si>
  <si>
    <t>※領収書が税抜価格の場合に領収書から転記</t>
    <rPh sb="6" eb="7">
      <t>ヌ</t>
    </rPh>
    <phoneticPr fontId="4"/>
  </si>
  <si>
    <t>※資材種別で「その他」を選択した場合、具体的な資材名を記入</t>
    <rPh sb="1" eb="5">
      <t>シザイシュベツ</t>
    </rPh>
    <rPh sb="9" eb="10">
      <t>タ</t>
    </rPh>
    <rPh sb="12" eb="14">
      <t>センタク</t>
    </rPh>
    <rPh sb="16" eb="18">
      <t>バアイ</t>
    </rPh>
    <rPh sb="19" eb="21">
      <t>グタイ</t>
    </rPh>
    <rPh sb="21" eb="22">
      <t>テキ</t>
    </rPh>
    <rPh sb="23" eb="26">
      <t>シザイメイ</t>
    </rPh>
    <rPh sb="27" eb="29">
      <t>キニュウ</t>
    </rPh>
    <phoneticPr fontId="4"/>
  </si>
  <si>
    <t>例1</t>
    <rPh sb="0" eb="1">
      <t>レイ</t>
    </rPh>
    <phoneticPr fontId="4"/>
  </si>
  <si>
    <t>トマト</t>
    <phoneticPr fontId="4"/>
  </si>
  <si>
    <t>追加防除・施肥</t>
  </si>
  <si>
    <t>薬剤</t>
  </si>
  <si>
    <t>バスアミド</t>
    <phoneticPr fontId="4"/>
  </si>
  <si>
    <t>袋</t>
    <rPh sb="0" eb="1">
      <t>フクロ</t>
    </rPh>
    <phoneticPr fontId="9"/>
  </si>
  <si>
    <t>メーカー資料</t>
    <rPh sb="4" eb="6">
      <t>シリョウ</t>
    </rPh>
    <phoneticPr fontId="4"/>
  </si>
  <si>
    <t>例2</t>
    <rPh sb="0" eb="1">
      <t>レイ</t>
    </rPh>
    <phoneticPr fontId="4"/>
  </si>
  <si>
    <t>資材の調達支援</t>
  </si>
  <si>
    <t>種子・種苗</t>
  </si>
  <si>
    <t>本</t>
    <rPh sb="0" eb="1">
      <t>ホン</t>
    </rPh>
    <phoneticPr fontId="4"/>
  </si>
  <si>
    <t>式</t>
    <rPh sb="0" eb="1">
      <t>シキ</t>
    </rPh>
    <phoneticPr fontId="4"/>
  </si>
  <si>
    <t>JA栽培基準</t>
    <rPh sb="2" eb="6">
      <t>サイバイキジュン</t>
    </rPh>
    <phoneticPr fontId="4"/>
  </si>
  <si>
    <t>熊本　太郎</t>
    <rPh sb="0" eb="2">
      <t>クマモト</t>
    </rPh>
    <rPh sb="3" eb="5">
      <t>タロウ</t>
    </rPh>
    <phoneticPr fontId="4"/>
  </si>
  <si>
    <t>熊本　次郎</t>
    <rPh sb="0" eb="2">
      <t>クマモト</t>
    </rPh>
    <rPh sb="3" eb="5">
      <t>ジロウ</t>
    </rPh>
    <phoneticPr fontId="4"/>
  </si>
  <si>
    <t>kg</t>
    <phoneticPr fontId="4"/>
  </si>
  <si>
    <t>甲佐町大字豊内719-4</t>
    <rPh sb="0" eb="3">
      <t>コウサマチ</t>
    </rPh>
    <rPh sb="3" eb="5">
      <t>オオアザ</t>
    </rPh>
    <rPh sb="5" eb="7">
      <t>トヨウチ</t>
    </rPh>
    <phoneticPr fontId="4"/>
  </si>
  <si>
    <t>キュウリ</t>
    <phoneticPr fontId="4"/>
  </si>
  <si>
    <t>キュウリ苗</t>
    <rPh sb="4" eb="5">
      <t>ナエ</t>
    </rPh>
    <phoneticPr fontId="4"/>
  </si>
  <si>
    <t>選択肢</t>
    <rPh sb="0" eb="3">
      <t>センタクシ</t>
    </rPh>
    <phoneticPr fontId="3"/>
  </si>
  <si>
    <t>種子・種苗</t>
    <rPh sb="0" eb="2">
      <t>シュシ</t>
    </rPh>
    <rPh sb="3" eb="5">
      <t>シュビョウ</t>
    </rPh>
    <phoneticPr fontId="3"/>
  </si>
  <si>
    <t>薬剤</t>
    <rPh sb="0" eb="2">
      <t>ヤクザイ</t>
    </rPh>
    <phoneticPr fontId="3"/>
  </si>
  <si>
    <t>肥料</t>
    <rPh sb="0" eb="2">
      <t>ヒリョウ</t>
    </rPh>
    <phoneticPr fontId="3"/>
  </si>
  <si>
    <t>その他</t>
    <rPh sb="2" eb="3">
      <t>タ</t>
    </rPh>
    <phoneticPr fontId="3"/>
  </si>
  <si>
    <t>資材の調達支援</t>
    <rPh sb="0" eb="2">
      <t>シザイ</t>
    </rPh>
    <rPh sb="3" eb="5">
      <t>チョウタツ</t>
    </rPh>
    <rPh sb="5" eb="7">
      <t>シエン</t>
    </rPh>
    <phoneticPr fontId="3"/>
  </si>
  <si>
    <t>追加防除・施肥</t>
    <rPh sb="0" eb="2">
      <t>ツイカ</t>
    </rPh>
    <rPh sb="2" eb="4">
      <t>ボウジョ</t>
    </rPh>
    <rPh sb="5" eb="7">
      <t>セヒ</t>
    </rPh>
    <phoneticPr fontId="3"/>
  </si>
  <si>
    <t>※下記選択肢から選択</t>
    <rPh sb="1" eb="3">
      <t>カキ</t>
    </rPh>
    <rPh sb="3" eb="6">
      <t>センタクシ</t>
    </rPh>
    <rPh sb="8" eb="10">
      <t>センタク</t>
    </rPh>
    <phoneticPr fontId="4"/>
  </si>
  <si>
    <t>※下記選択肢から選択</t>
    <rPh sb="1" eb="3">
      <t>カキ</t>
    </rPh>
    <rPh sb="3" eb="6">
      <t>センタクシ</t>
    </rPh>
    <phoneticPr fontId="4"/>
  </si>
  <si>
    <t>令和７年８月大雨被害による資材の購入</t>
    <rPh sb="0" eb="2">
      <t>レイワ</t>
    </rPh>
    <rPh sb="3" eb="4">
      <t>ネン</t>
    </rPh>
    <rPh sb="5" eb="6">
      <t>ガツ</t>
    </rPh>
    <rPh sb="6" eb="8">
      <t>オオアメ</t>
    </rPh>
    <rPh sb="8" eb="10">
      <t>ヒガイ</t>
    </rPh>
    <rPh sb="13" eb="15">
      <t>シザイ</t>
    </rPh>
    <rPh sb="16" eb="18">
      <t>コウニュウ</t>
    </rPh>
    <phoneticPr fontId="4"/>
  </si>
  <si>
    <t>様式①</t>
    <rPh sb="0" eb="2">
      <t>ヨウシキ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</si>
</sst>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);[Red]\(#,##0\)"/>
    <numFmt numFmtId="177" formatCode="[$-411]ge\.m\.d;@"/>
    <numFmt numFmtId="178" formatCode="#,##0_ ;[Red]\-#,##0\ "/>
  </numFmts>
  <fonts count="14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12"/>
      <color indexed="8"/>
      <name val="ＤＦ平成明朝体W7"/>
      <family val="1"/>
      <charset val="128"/>
    </font>
    <font>
      <sz val="10"/>
      <color indexed="8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6"/>
      <name val="ＤＦ平成明朝体W7"/>
      <family val="1"/>
      <charset val="128"/>
    </font>
    <font>
      <sz val="9"/>
      <color indexed="8"/>
      <name val="ＭＳ ゴシック"/>
      <family val="3"/>
      <charset val="128"/>
    </font>
    <font>
      <sz val="8"/>
      <color indexed="8"/>
      <name val="ＭＳ ゴシック"/>
      <family val="3"/>
      <charset val="128"/>
    </font>
    <font>
      <sz val="8"/>
      <name val="ＭＳ ゴシック"/>
      <family val="3"/>
      <charset val="128"/>
    </font>
    <font>
      <b/>
      <sz val="18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 applyAlignment="1"/>
    <xf numFmtId="0" fontId="7" fillId="0" borderId="0" xfId="2" applyFont="1">
      <alignment vertical="center"/>
    </xf>
    <xf numFmtId="38" fontId="7" fillId="0" borderId="0" xfId="1" applyFont="1" applyFill="1">
      <alignment vertical="center"/>
    </xf>
    <xf numFmtId="38" fontId="2" fillId="0" borderId="0" xfId="3" applyFont="1" applyFill="1" applyAlignment="1">
      <alignment horizontal="left" vertical="center"/>
    </xf>
    <xf numFmtId="38" fontId="2" fillId="0" borderId="0" xfId="1" applyFont="1" applyFill="1">
      <alignment vertical="center"/>
    </xf>
    <xf numFmtId="0" fontId="8" fillId="0" borderId="0" xfId="0" applyFont="1" applyAlignment="1">
      <alignment horizontal="right" vertical="top"/>
    </xf>
    <xf numFmtId="38" fontId="7" fillId="0" borderId="0" xfId="1" applyFont="1" applyFill="1" applyAlignment="1">
      <alignment vertical="top"/>
    </xf>
    <xf numFmtId="38" fontId="7" fillId="0" borderId="1" xfId="1" applyFont="1" applyFill="1" applyBorder="1" applyAlignment="1">
      <alignment horizontal="center" vertical="top" wrapText="1"/>
    </xf>
    <xf numFmtId="38" fontId="7" fillId="0" borderId="1" xfId="1" applyFont="1" applyFill="1" applyBorder="1" applyAlignment="1">
      <alignment horizontal="center" vertical="top"/>
    </xf>
    <xf numFmtId="0" fontId="7" fillId="0" borderId="1" xfId="2" applyFont="1" applyBorder="1" applyAlignment="1">
      <alignment horizontal="center" vertical="top" wrapText="1"/>
    </xf>
    <xf numFmtId="38" fontId="7" fillId="0" borderId="1" xfId="3" applyFont="1" applyFill="1" applyBorder="1" applyAlignment="1">
      <alignment horizontal="center" vertical="top" wrapText="1"/>
    </xf>
    <xf numFmtId="38" fontId="7" fillId="2" borderId="1" xfId="1" applyFont="1" applyFill="1" applyBorder="1" applyAlignment="1">
      <alignment horizontal="center" vertical="top" wrapText="1"/>
    </xf>
    <xf numFmtId="38" fontId="5" fillId="0" borderId="0" xfId="1" applyFont="1" applyFill="1" applyAlignment="1">
      <alignment horizontal="right" vertical="center"/>
    </xf>
    <xf numFmtId="0" fontId="5" fillId="0" borderId="3" xfId="1" applyNumberFormat="1" applyFont="1" applyFill="1" applyBorder="1" applyAlignment="1">
      <alignment vertical="center" wrapText="1"/>
    </xf>
    <xf numFmtId="38" fontId="5" fillId="0" borderId="3" xfId="1" applyFont="1" applyFill="1" applyBorder="1" applyAlignment="1">
      <alignment vertical="center" shrinkToFit="1"/>
    </xf>
    <xf numFmtId="176" fontId="5" fillId="0" borderId="3" xfId="1" applyNumberFormat="1" applyFont="1" applyFill="1" applyBorder="1" applyAlignment="1">
      <alignment vertical="center" shrinkToFit="1"/>
    </xf>
    <xf numFmtId="0" fontId="5" fillId="0" borderId="3" xfId="0" applyFont="1" applyBorder="1" applyAlignment="1">
      <alignment vertical="center" shrinkToFit="1"/>
    </xf>
    <xf numFmtId="177" fontId="5" fillId="0" borderId="3" xfId="0" applyNumberFormat="1" applyFont="1" applyBorder="1" applyAlignment="1">
      <alignment horizontal="center" vertical="center" shrinkToFit="1"/>
    </xf>
    <xf numFmtId="178" fontId="5" fillId="0" borderId="3" xfId="1" applyNumberFormat="1" applyFont="1" applyFill="1" applyBorder="1" applyAlignment="1">
      <alignment vertical="center" shrinkToFit="1"/>
    </xf>
    <xf numFmtId="0" fontId="5" fillId="0" borderId="3" xfId="2" applyFont="1" applyBorder="1" applyAlignment="1">
      <alignment vertical="center" shrinkToFit="1"/>
    </xf>
    <xf numFmtId="38" fontId="5" fillId="0" borderId="3" xfId="3" applyFont="1" applyFill="1" applyBorder="1" applyAlignment="1">
      <alignment horizontal="left" vertical="center" shrinkToFit="1"/>
    </xf>
    <xf numFmtId="176" fontId="5" fillId="2" borderId="3" xfId="1" applyNumberFormat="1" applyFont="1" applyFill="1" applyBorder="1" applyAlignment="1">
      <alignment vertical="center" shrinkToFit="1"/>
    </xf>
    <xf numFmtId="176" fontId="5" fillId="2" borderId="3" xfId="2" applyNumberFormat="1" applyFont="1" applyFill="1" applyBorder="1" applyAlignment="1">
      <alignment vertical="center" shrinkToFit="1"/>
    </xf>
    <xf numFmtId="38" fontId="5" fillId="2" borderId="3" xfId="1" applyFont="1" applyFill="1" applyBorder="1" applyAlignment="1">
      <alignment horizontal="center" vertical="center" shrinkToFit="1"/>
    </xf>
    <xf numFmtId="38" fontId="5" fillId="2" borderId="3" xfId="1" applyFont="1" applyFill="1" applyBorder="1" applyAlignment="1">
      <alignment vertical="center" shrinkToFit="1"/>
    </xf>
    <xf numFmtId="38" fontId="5" fillId="0" borderId="3" xfId="1" applyFont="1" applyFill="1" applyBorder="1" applyAlignment="1">
      <alignment vertical="center" wrapText="1"/>
    </xf>
    <xf numFmtId="38" fontId="5" fillId="0" borderId="0" xfId="1" applyFont="1" applyFill="1">
      <alignment vertical="center"/>
    </xf>
    <xf numFmtId="0" fontId="2" fillId="0" borderId="3" xfId="1" applyNumberFormat="1" applyFont="1" applyFill="1" applyBorder="1" applyAlignment="1">
      <alignment vertical="center" wrapText="1"/>
    </xf>
    <xf numFmtId="38" fontId="2" fillId="0" borderId="3" xfId="1" applyFont="1" applyFill="1" applyBorder="1" applyAlignment="1">
      <alignment vertical="center" shrinkToFit="1"/>
    </xf>
    <xf numFmtId="176" fontId="2" fillId="0" borderId="3" xfId="1" applyNumberFormat="1" applyFont="1" applyFill="1" applyBorder="1" applyAlignment="1">
      <alignment vertical="center" shrinkToFit="1"/>
    </xf>
    <xf numFmtId="0" fontId="2" fillId="0" borderId="3" xfId="0" applyFont="1" applyBorder="1" applyAlignment="1">
      <alignment vertical="center" shrinkToFit="1"/>
    </xf>
    <xf numFmtId="177" fontId="2" fillId="0" borderId="3" xfId="0" applyNumberFormat="1" applyFont="1" applyBorder="1" applyAlignment="1">
      <alignment horizontal="center" vertical="center" shrinkToFit="1"/>
    </xf>
    <xf numFmtId="178" fontId="2" fillId="0" borderId="3" xfId="1" applyNumberFormat="1" applyFont="1" applyFill="1" applyBorder="1" applyAlignment="1">
      <alignment vertical="center" shrinkToFit="1"/>
    </xf>
    <xf numFmtId="0" fontId="2" fillId="0" borderId="3" xfId="2" applyFont="1" applyBorder="1" applyAlignment="1">
      <alignment vertical="center" shrinkToFit="1"/>
    </xf>
    <xf numFmtId="38" fontId="2" fillId="0" borderId="3" xfId="3" applyFont="1" applyFill="1" applyBorder="1" applyAlignment="1">
      <alignment horizontal="left" vertical="center" shrinkToFit="1"/>
    </xf>
    <xf numFmtId="176" fontId="2" fillId="2" borderId="3" xfId="1" applyNumberFormat="1" applyFont="1" applyFill="1" applyBorder="1" applyAlignment="1">
      <alignment vertical="center" shrinkToFit="1"/>
    </xf>
    <xf numFmtId="38" fontId="2" fillId="0" borderId="3" xfId="1" applyFont="1" applyFill="1" applyBorder="1" applyAlignment="1">
      <alignment vertical="center" wrapText="1"/>
    </xf>
    <xf numFmtId="38" fontId="11" fillId="0" borderId="0" xfId="1" applyFont="1" applyFill="1" applyAlignment="1">
      <alignment horizontal="center" vertical="top"/>
    </xf>
    <xf numFmtId="38" fontId="11" fillId="0" borderId="2" xfId="1" applyFont="1" applyFill="1" applyBorder="1" applyAlignment="1">
      <alignment horizontal="center" vertical="top" wrapText="1"/>
    </xf>
    <xf numFmtId="38" fontId="12" fillId="0" borderId="2" xfId="1" applyFont="1" applyFill="1" applyBorder="1" applyAlignment="1">
      <alignment horizontal="center" vertical="top" wrapText="1"/>
    </xf>
    <xf numFmtId="38" fontId="11" fillId="0" borderId="2" xfId="1" applyFont="1" applyFill="1" applyBorder="1" applyAlignment="1">
      <alignment horizontal="center" vertical="top"/>
    </xf>
    <xf numFmtId="0" fontId="11" fillId="0" borderId="2" xfId="2" applyFont="1" applyBorder="1" applyAlignment="1">
      <alignment horizontal="center" vertical="top" wrapText="1"/>
    </xf>
    <xf numFmtId="38" fontId="11" fillId="0" borderId="2" xfId="3" applyFont="1" applyFill="1" applyBorder="1" applyAlignment="1">
      <alignment horizontal="center" vertical="top" wrapText="1"/>
    </xf>
    <xf numFmtId="38" fontId="11" fillId="2" borderId="2" xfId="1" applyFont="1" applyFill="1" applyBorder="1" applyAlignment="1">
      <alignment horizontal="center" vertical="top" wrapText="1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13" fillId="0" borderId="0" xfId="0" applyFont="1" applyAlignment="1">
      <alignment vertical="center"/>
    </xf>
  </cellXfs>
  <cellStyles count="4">
    <cellStyle name="桁区切り" xfId="1" builtinId="6"/>
    <cellStyle name="桁区切り 2" xfId="3"/>
    <cellStyle name="標準" xfId="0" builtinId="0"/>
    <cellStyle name="標準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1"/>
  <sheetViews>
    <sheetView tabSelected="1" view="pageBreakPreview" topLeftCell="D1" zoomScaleNormal="100" zoomScaleSheetLayoutView="100" workbookViewId="0">
      <selection activeCell="Y2" sqref="Y2"/>
    </sheetView>
  </sheetViews>
  <sheetFormatPr defaultColWidth="8.875" defaultRowHeight="12"/>
  <cols>
    <col min="1" max="1" width="4.125" style="1" bestFit="1" customWidth="1"/>
    <col min="2" max="2" width="12.25" style="1" customWidth="1"/>
    <col min="3" max="3" width="20.125" style="1" customWidth="1"/>
    <col min="4" max="4" width="8.875" style="1"/>
    <col min="5" max="6" width="10.625" style="1" customWidth="1"/>
    <col min="7" max="8" width="17.375" style="1" customWidth="1"/>
    <col min="9" max="9" width="14" style="1" customWidth="1"/>
    <col min="10" max="11" width="9.625" style="1" customWidth="1"/>
    <col min="12" max="12" width="8.875" style="1"/>
    <col min="13" max="13" width="6.625" style="3" customWidth="1"/>
    <col min="14" max="14" width="6.75" style="4" bestFit="1" customWidth="1"/>
    <col min="15" max="15" width="6.625" style="5" customWidth="1"/>
    <col min="16" max="18" width="8.875" style="1"/>
    <col min="19" max="19" width="9.375" style="1" bestFit="1" customWidth="1"/>
    <col min="20" max="20" width="11.125" style="1" customWidth="1"/>
    <col min="21" max="21" width="9.5" style="1" hidden="1" customWidth="1"/>
    <col min="22" max="23" width="11.125" style="6" customWidth="1"/>
    <col min="24" max="24" width="8.875" style="1"/>
    <col min="25" max="25" width="11.5" style="1" customWidth="1"/>
    <col min="26" max="16384" width="8.875" style="1"/>
  </cols>
  <sheetData>
    <row r="1" spans="1:25" ht="29.25" customHeight="1">
      <c r="B1" s="51" t="s">
        <v>61</v>
      </c>
      <c r="I1" s="2" t="s">
        <v>0</v>
      </c>
      <c r="P1" s="2"/>
      <c r="Y1" s="7" t="s">
        <v>62</v>
      </c>
    </row>
    <row r="2" spans="1:25" s="8" customFormat="1" ht="46.5">
      <c r="B2" s="9" t="s">
        <v>1</v>
      </c>
      <c r="C2" s="9" t="s">
        <v>2</v>
      </c>
      <c r="D2" s="9" t="s">
        <v>3</v>
      </c>
      <c r="E2" s="9" t="s">
        <v>4</v>
      </c>
      <c r="F2" s="9" t="s">
        <v>5</v>
      </c>
      <c r="G2" s="9" t="s">
        <v>6</v>
      </c>
      <c r="H2" s="9" t="s">
        <v>7</v>
      </c>
      <c r="I2" s="9" t="s">
        <v>8</v>
      </c>
      <c r="J2" s="9" t="s">
        <v>9</v>
      </c>
      <c r="K2" s="9" t="s">
        <v>10</v>
      </c>
      <c r="L2" s="10" t="s">
        <v>11</v>
      </c>
      <c r="M2" s="11" t="s">
        <v>12</v>
      </c>
      <c r="N2" s="10" t="s">
        <v>13</v>
      </c>
      <c r="O2" s="12" t="s">
        <v>14</v>
      </c>
      <c r="P2" s="13" t="s">
        <v>13</v>
      </c>
      <c r="Q2" s="9" t="s">
        <v>15</v>
      </c>
      <c r="R2" s="13" t="s">
        <v>16</v>
      </c>
      <c r="S2" s="9" t="s">
        <v>17</v>
      </c>
      <c r="T2" s="9" t="s">
        <v>18</v>
      </c>
      <c r="U2" s="13" t="s">
        <v>19</v>
      </c>
      <c r="V2" s="9" t="s">
        <v>20</v>
      </c>
      <c r="W2" s="9" t="s">
        <v>21</v>
      </c>
      <c r="X2" s="13" t="s">
        <v>22</v>
      </c>
      <c r="Y2" s="9" t="s">
        <v>23</v>
      </c>
    </row>
    <row r="3" spans="1:25" s="39" customFormat="1" ht="52.5">
      <c r="B3" s="40"/>
      <c r="C3" s="40"/>
      <c r="D3" s="40"/>
      <c r="E3" s="40"/>
      <c r="F3" s="41"/>
      <c r="G3" s="41" t="s">
        <v>59</v>
      </c>
      <c r="H3" s="41" t="s">
        <v>60</v>
      </c>
      <c r="I3" s="41" t="s">
        <v>24</v>
      </c>
      <c r="J3" s="40" t="s">
        <v>25</v>
      </c>
      <c r="K3" s="40" t="s">
        <v>26</v>
      </c>
      <c r="L3" s="42"/>
      <c r="M3" s="43"/>
      <c r="N3" s="42"/>
      <c r="O3" s="44"/>
      <c r="P3" s="45" t="s">
        <v>27</v>
      </c>
      <c r="Q3" s="40"/>
      <c r="R3" s="45"/>
      <c r="S3" s="40"/>
      <c r="T3" s="40" t="s">
        <v>28</v>
      </c>
      <c r="U3" s="45" t="s">
        <v>29</v>
      </c>
      <c r="V3" s="40" t="s">
        <v>30</v>
      </c>
      <c r="W3" s="40" t="s">
        <v>31</v>
      </c>
      <c r="X3" s="45"/>
      <c r="Y3" s="40" t="s">
        <v>32</v>
      </c>
    </row>
    <row r="4" spans="1:25" s="28" customFormat="1" ht="39.75" customHeight="1">
      <c r="A4" s="14" t="s">
        <v>33</v>
      </c>
      <c r="B4" s="15" t="s">
        <v>46</v>
      </c>
      <c r="C4" s="16" t="s">
        <v>49</v>
      </c>
      <c r="D4" s="17">
        <v>60</v>
      </c>
      <c r="E4" s="16" t="s">
        <v>34</v>
      </c>
      <c r="F4" s="16" t="s">
        <v>34</v>
      </c>
      <c r="G4" s="16" t="s">
        <v>35</v>
      </c>
      <c r="H4" s="18" t="s">
        <v>36</v>
      </c>
      <c r="I4" s="18" t="s">
        <v>37</v>
      </c>
      <c r="J4" s="19">
        <v>45879</v>
      </c>
      <c r="K4" s="19">
        <v>45884</v>
      </c>
      <c r="L4" s="20">
        <v>20</v>
      </c>
      <c r="M4" s="21" t="s">
        <v>48</v>
      </c>
      <c r="N4" s="20">
        <v>18</v>
      </c>
      <c r="O4" s="22" t="s">
        <v>38</v>
      </c>
      <c r="P4" s="23">
        <f t="shared" ref="P4:P14" si="0">IF(COUNT(L4,N4)&lt;&gt;2,"",SUM(L4*N4))</f>
        <v>360</v>
      </c>
      <c r="Q4" s="17">
        <v>60</v>
      </c>
      <c r="R4" s="24">
        <f>IF(Q4="","",ROUND(P4/(Q4/10),0))</f>
        <v>60</v>
      </c>
      <c r="S4" s="17">
        <v>1080</v>
      </c>
      <c r="T4" s="16" t="s">
        <v>39</v>
      </c>
      <c r="U4" s="25" t="str">
        <f t="array" ref="U4">_xlfn.IFS(R4="","",S4&gt;=R4,"○",S4&lt;R4,"×")</f>
        <v>○</v>
      </c>
      <c r="V4" s="16">
        <v>576000</v>
      </c>
      <c r="W4" s="16"/>
      <c r="X4" s="26">
        <f t="array" ref="X4">_xlfn.IFS(V4="","",ISNUMBER(W4),W4,NOT(ISNUMBER(W4)),V4/1.1)</f>
        <v>523636.36363636359</v>
      </c>
      <c r="Y4" s="27"/>
    </row>
    <row r="5" spans="1:25" s="28" customFormat="1" ht="39.75" customHeight="1">
      <c r="A5" s="14" t="s">
        <v>40</v>
      </c>
      <c r="B5" s="15" t="s">
        <v>47</v>
      </c>
      <c r="C5" s="16" t="s">
        <v>49</v>
      </c>
      <c r="D5" s="17">
        <v>30</v>
      </c>
      <c r="E5" s="16" t="s">
        <v>50</v>
      </c>
      <c r="F5" s="16" t="s">
        <v>50</v>
      </c>
      <c r="G5" s="16" t="s">
        <v>41</v>
      </c>
      <c r="H5" s="18" t="s">
        <v>42</v>
      </c>
      <c r="I5" s="18" t="s">
        <v>51</v>
      </c>
      <c r="J5" s="19">
        <v>45879</v>
      </c>
      <c r="K5" s="19">
        <v>45915</v>
      </c>
      <c r="L5" s="20">
        <v>3333</v>
      </c>
      <c r="M5" s="21" t="s">
        <v>43</v>
      </c>
      <c r="N5" s="20">
        <v>1</v>
      </c>
      <c r="O5" s="22" t="s">
        <v>44</v>
      </c>
      <c r="P5" s="23">
        <f t="shared" si="0"/>
        <v>3333</v>
      </c>
      <c r="Q5" s="17">
        <v>30</v>
      </c>
      <c r="R5" s="24">
        <f t="shared" ref="R5:R14" si="1">IF(Q5="","",ROUND(P5/(Q5/10),0))</f>
        <v>1111</v>
      </c>
      <c r="S5" s="17">
        <v>6666</v>
      </c>
      <c r="T5" s="16" t="s">
        <v>45</v>
      </c>
      <c r="U5" s="25" t="str">
        <f t="array" ref="U5">_xlfn.IFS(R5="","",S5&gt;=R5,"○",S5&lt;R5,"×")</f>
        <v>○</v>
      </c>
      <c r="V5" s="16">
        <v>615938</v>
      </c>
      <c r="W5" s="16"/>
      <c r="X5" s="26">
        <f t="array" ref="X5">_xlfn.IFS(V5="","",ISNUMBER(W5),W5,NOT(ISNUMBER(W5)),V5/1.1)</f>
        <v>559943.63636363635</v>
      </c>
      <c r="Y5" s="27"/>
    </row>
    <row r="6" spans="1:25" s="6" customFormat="1" ht="39.75" customHeight="1">
      <c r="B6" s="29"/>
      <c r="C6" s="30"/>
      <c r="D6" s="31"/>
      <c r="E6" s="30"/>
      <c r="F6" s="30"/>
      <c r="G6" s="16"/>
      <c r="H6" s="18"/>
      <c r="I6" s="32"/>
      <c r="J6" s="33"/>
      <c r="K6" s="33"/>
      <c r="L6" s="34"/>
      <c r="M6" s="35"/>
      <c r="N6" s="34"/>
      <c r="O6" s="36"/>
      <c r="P6" s="37" t="str">
        <f t="shared" si="0"/>
        <v/>
      </c>
      <c r="Q6" s="31"/>
      <c r="R6" s="24" t="str">
        <f t="shared" si="1"/>
        <v/>
      </c>
      <c r="S6" s="31"/>
      <c r="T6" s="30"/>
      <c r="U6" s="25" t="str">
        <f t="array" ref="U6">_xlfn.IFS(R6="","",S6&gt;=R6,"○",S6&lt;R6,"×")</f>
        <v/>
      </c>
      <c r="V6" s="30"/>
      <c r="W6" s="30"/>
      <c r="X6" s="26" t="str">
        <f t="array" ref="X6">_xlfn.IFS(V6="","",ISNUMBER(W6),W6,NOT(ISNUMBER(W6)),V6/1.1)</f>
        <v/>
      </c>
      <c r="Y6" s="38"/>
    </row>
    <row r="7" spans="1:25" s="6" customFormat="1" ht="39.75" customHeight="1">
      <c r="B7" s="29"/>
      <c r="C7" s="30"/>
      <c r="D7" s="31"/>
      <c r="E7" s="30"/>
      <c r="F7" s="30"/>
      <c r="G7" s="16"/>
      <c r="H7" s="18"/>
      <c r="I7" s="32"/>
      <c r="J7" s="33"/>
      <c r="K7" s="33"/>
      <c r="L7" s="34"/>
      <c r="M7" s="35"/>
      <c r="N7" s="34"/>
      <c r="O7" s="36"/>
      <c r="P7" s="37" t="str">
        <f t="shared" si="0"/>
        <v/>
      </c>
      <c r="Q7" s="31"/>
      <c r="R7" s="24" t="str">
        <f t="shared" si="1"/>
        <v/>
      </c>
      <c r="S7" s="31"/>
      <c r="T7" s="30"/>
      <c r="U7" s="25" t="str">
        <f t="array" ref="U7">_xlfn.IFS(R7="","",S7&gt;=R7,"○",S7&lt;R7,"×")</f>
        <v/>
      </c>
      <c r="V7" s="30"/>
      <c r="W7" s="30"/>
      <c r="X7" s="26" t="str">
        <f t="array" ref="X7">_xlfn.IFS(V7="","",ISNUMBER(W7),W7,NOT(ISNUMBER(W7)),V7/1.1)</f>
        <v/>
      </c>
      <c r="Y7" s="38"/>
    </row>
    <row r="8" spans="1:25" s="6" customFormat="1" ht="39.75" customHeight="1">
      <c r="B8" s="29"/>
      <c r="C8" s="30"/>
      <c r="D8" s="31"/>
      <c r="E8" s="30"/>
      <c r="F8" s="30"/>
      <c r="G8" s="16"/>
      <c r="H8" s="18"/>
      <c r="I8" s="32"/>
      <c r="J8" s="33"/>
      <c r="K8" s="33"/>
      <c r="L8" s="34"/>
      <c r="M8" s="35"/>
      <c r="N8" s="34"/>
      <c r="O8" s="36"/>
      <c r="P8" s="37" t="str">
        <f t="shared" si="0"/>
        <v/>
      </c>
      <c r="Q8" s="31"/>
      <c r="R8" s="24" t="str">
        <f t="shared" si="1"/>
        <v/>
      </c>
      <c r="S8" s="31"/>
      <c r="T8" s="30"/>
      <c r="U8" s="25" t="str">
        <f t="array" ref="U8">_xlfn.IFS(R8="","",S8&gt;=R8,"○",S8&lt;R8,"×")</f>
        <v/>
      </c>
      <c r="V8" s="30"/>
      <c r="W8" s="30"/>
      <c r="X8" s="26" t="str">
        <f t="array" ref="X8">_xlfn.IFS(V8="","",ISNUMBER(W8),W8,NOT(ISNUMBER(W8)),V8/1.1)</f>
        <v/>
      </c>
      <c r="Y8" s="38"/>
    </row>
    <row r="9" spans="1:25" s="6" customFormat="1" ht="39.75" customHeight="1">
      <c r="B9" s="29"/>
      <c r="C9" s="30"/>
      <c r="D9" s="31"/>
      <c r="E9" s="30"/>
      <c r="F9" s="30"/>
      <c r="G9" s="16"/>
      <c r="H9" s="18"/>
      <c r="I9" s="32"/>
      <c r="J9" s="33"/>
      <c r="K9" s="33"/>
      <c r="L9" s="34"/>
      <c r="M9" s="35"/>
      <c r="N9" s="34"/>
      <c r="O9" s="36"/>
      <c r="P9" s="37" t="str">
        <f t="shared" si="0"/>
        <v/>
      </c>
      <c r="Q9" s="31"/>
      <c r="R9" s="24" t="str">
        <f t="shared" si="1"/>
        <v/>
      </c>
      <c r="S9" s="31"/>
      <c r="T9" s="30"/>
      <c r="U9" s="25" t="str">
        <f t="array" ref="U9">_xlfn.IFS(R9="","",S9&gt;=R9,"○",S9&lt;R9,"×")</f>
        <v/>
      </c>
      <c r="V9" s="30"/>
      <c r="W9" s="30"/>
      <c r="X9" s="26" t="str">
        <f t="array" ref="X9">_xlfn.IFS(V9="","",ISNUMBER(W9),W9,NOT(ISNUMBER(W9)),V9/1.1)</f>
        <v/>
      </c>
      <c r="Y9" s="38"/>
    </row>
    <row r="10" spans="1:25" s="6" customFormat="1" ht="39.75" customHeight="1">
      <c r="B10" s="29"/>
      <c r="C10" s="30"/>
      <c r="D10" s="31"/>
      <c r="E10" s="30"/>
      <c r="F10" s="30"/>
      <c r="G10" s="16"/>
      <c r="H10" s="18"/>
      <c r="I10" s="32"/>
      <c r="J10" s="33"/>
      <c r="K10" s="33"/>
      <c r="L10" s="34"/>
      <c r="M10" s="35"/>
      <c r="N10" s="34"/>
      <c r="O10" s="36"/>
      <c r="P10" s="37" t="str">
        <f t="shared" si="0"/>
        <v/>
      </c>
      <c r="Q10" s="31"/>
      <c r="R10" s="24" t="str">
        <f t="shared" si="1"/>
        <v/>
      </c>
      <c r="S10" s="31"/>
      <c r="T10" s="30"/>
      <c r="U10" s="25" t="str">
        <f t="array" ref="U10">_xlfn.IFS(R10="","",S10&gt;=R10,"○",S10&lt;R10,"×")</f>
        <v/>
      </c>
      <c r="V10" s="30"/>
      <c r="W10" s="30"/>
      <c r="X10" s="26" t="str">
        <f t="array" ref="X10">_xlfn.IFS(V10="","",ISNUMBER(W10),W10,NOT(ISNUMBER(W10)),V10/1.1)</f>
        <v/>
      </c>
      <c r="Y10" s="38"/>
    </row>
    <row r="11" spans="1:25" s="6" customFormat="1" ht="39.75" customHeight="1">
      <c r="B11" s="29"/>
      <c r="C11" s="30"/>
      <c r="D11" s="31"/>
      <c r="E11" s="30"/>
      <c r="F11" s="30"/>
      <c r="G11" s="16"/>
      <c r="H11" s="18"/>
      <c r="I11" s="32"/>
      <c r="J11" s="33"/>
      <c r="K11" s="33"/>
      <c r="L11" s="34"/>
      <c r="M11" s="35"/>
      <c r="N11" s="34"/>
      <c r="O11" s="36"/>
      <c r="P11" s="37" t="str">
        <f t="shared" si="0"/>
        <v/>
      </c>
      <c r="Q11" s="31"/>
      <c r="R11" s="24" t="str">
        <f t="shared" si="1"/>
        <v/>
      </c>
      <c r="S11" s="31"/>
      <c r="T11" s="30"/>
      <c r="U11" s="25" t="str">
        <f t="array" ref="U11">_xlfn.IFS(R11="","",S11&gt;=R11,"○",S11&lt;R11,"×")</f>
        <v/>
      </c>
      <c r="V11" s="30"/>
      <c r="W11" s="30"/>
      <c r="X11" s="26" t="str">
        <f t="array" ref="X11">_xlfn.IFS(V11="","",ISNUMBER(W11),W11,NOT(ISNUMBER(W11)),V11/1.1)</f>
        <v/>
      </c>
      <c r="Y11" s="38"/>
    </row>
    <row r="12" spans="1:25" s="6" customFormat="1" ht="39.75" customHeight="1">
      <c r="B12" s="29"/>
      <c r="C12" s="30"/>
      <c r="D12" s="31"/>
      <c r="E12" s="30"/>
      <c r="F12" s="30"/>
      <c r="G12" s="16"/>
      <c r="H12" s="18"/>
      <c r="I12" s="32"/>
      <c r="J12" s="33"/>
      <c r="K12" s="33"/>
      <c r="L12" s="34"/>
      <c r="M12" s="35"/>
      <c r="N12" s="34"/>
      <c r="O12" s="36"/>
      <c r="P12" s="37" t="str">
        <f t="shared" si="0"/>
        <v/>
      </c>
      <c r="Q12" s="31"/>
      <c r="R12" s="24" t="str">
        <f t="shared" si="1"/>
        <v/>
      </c>
      <c r="S12" s="31"/>
      <c r="T12" s="30"/>
      <c r="U12" s="25" t="str">
        <f t="array" ref="U12">_xlfn.IFS(R12="","",S12&gt;=R12,"○",S12&lt;R12,"×")</f>
        <v/>
      </c>
      <c r="V12" s="30"/>
      <c r="W12" s="30"/>
      <c r="X12" s="26" t="str">
        <f t="array" ref="X12">_xlfn.IFS(V12="","",ISNUMBER(W12),W12,NOT(ISNUMBER(W12)),V12/1.1)</f>
        <v/>
      </c>
      <c r="Y12" s="38"/>
    </row>
    <row r="13" spans="1:25" s="6" customFormat="1" ht="39.75" customHeight="1">
      <c r="B13" s="29"/>
      <c r="C13" s="30"/>
      <c r="D13" s="31"/>
      <c r="E13" s="30"/>
      <c r="F13" s="30"/>
      <c r="G13" s="16"/>
      <c r="H13" s="18"/>
      <c r="I13" s="32"/>
      <c r="J13" s="33"/>
      <c r="K13" s="33"/>
      <c r="L13" s="34"/>
      <c r="M13" s="35"/>
      <c r="N13" s="34"/>
      <c r="O13" s="36"/>
      <c r="P13" s="37" t="str">
        <f t="shared" si="0"/>
        <v/>
      </c>
      <c r="Q13" s="31"/>
      <c r="R13" s="24" t="str">
        <f t="shared" si="1"/>
        <v/>
      </c>
      <c r="S13" s="31"/>
      <c r="T13" s="30"/>
      <c r="U13" s="25" t="str">
        <f t="array" ref="U13">_xlfn.IFS(R13="","",S13&gt;=R13,"○",S13&lt;R13,"×")</f>
        <v/>
      </c>
      <c r="V13" s="30"/>
      <c r="W13" s="30"/>
      <c r="X13" s="26" t="str">
        <f t="array" ref="X13">_xlfn.IFS(V13="","",ISNUMBER(W13),W13,NOT(ISNUMBER(W13)),V13/1.1)</f>
        <v/>
      </c>
      <c r="Y13" s="38"/>
    </row>
    <row r="14" spans="1:25" s="6" customFormat="1" ht="39.75" customHeight="1">
      <c r="B14" s="29"/>
      <c r="C14" s="30"/>
      <c r="D14" s="31"/>
      <c r="E14" s="30"/>
      <c r="F14" s="30"/>
      <c r="G14" s="16"/>
      <c r="H14" s="18"/>
      <c r="I14" s="32"/>
      <c r="J14" s="33"/>
      <c r="K14" s="33"/>
      <c r="L14" s="34"/>
      <c r="M14" s="35"/>
      <c r="N14" s="34"/>
      <c r="O14" s="36"/>
      <c r="P14" s="37" t="str">
        <f t="shared" si="0"/>
        <v/>
      </c>
      <c r="Q14" s="31"/>
      <c r="R14" s="24" t="str">
        <f t="shared" si="1"/>
        <v/>
      </c>
      <c r="S14" s="31"/>
      <c r="T14" s="30"/>
      <c r="U14" s="25" t="str">
        <f t="array" ref="U14">_xlfn.IFS(R14="","",S14&gt;=R14,"○",S14&lt;R14,"×")</f>
        <v/>
      </c>
      <c r="V14" s="30"/>
      <c r="W14" s="30"/>
      <c r="X14" s="26" t="str">
        <f t="array" ref="X14">_xlfn.IFS(V14="","",ISNUMBER(W14),W14,NOT(ISNUMBER(W14)),V14/1.1)</f>
        <v/>
      </c>
      <c r="Y14" s="38"/>
    </row>
    <row r="17" spans="7:8" ht="24.75" customHeight="1" thickBot="1">
      <c r="G17" s="1" t="s">
        <v>52</v>
      </c>
      <c r="H17" s="1" t="s">
        <v>52</v>
      </c>
    </row>
    <row r="18" spans="7:8" ht="24.75" customHeight="1">
      <c r="G18" s="48" t="s">
        <v>57</v>
      </c>
      <c r="H18" s="46" t="s">
        <v>53</v>
      </c>
    </row>
    <row r="19" spans="7:8" ht="24.75" customHeight="1" thickBot="1">
      <c r="G19" s="49" t="s">
        <v>58</v>
      </c>
      <c r="H19" s="50" t="s">
        <v>54</v>
      </c>
    </row>
    <row r="20" spans="7:8" ht="24.75" customHeight="1">
      <c r="H20" s="50" t="s">
        <v>55</v>
      </c>
    </row>
    <row r="21" spans="7:8" ht="24.75" customHeight="1" thickBot="1">
      <c r="H21" s="47" t="s">
        <v>56</v>
      </c>
    </row>
  </sheetData>
  <phoneticPr fontId="3"/>
  <dataValidations count="3">
    <dataValidation type="list" allowBlank="1" showInputMessage="1" showErrorMessage="1" sqref="G4:G14 G65540:G65550 G131076:G131086 G196612:G196622 G262148:G262158 G327684:G327694 G393220:G393230 G458756:G458766 G524292:G524302 G589828:G589838 G655364:G655374 G720900:G720910 G786436:G786446 G851972:G851982 G917508:G917518 G983044:G983054">
      <formula1>"資材の調達支援,追加防除・施肥"</formula1>
    </dataValidation>
    <dataValidation type="list" allowBlank="1" showInputMessage="1" showErrorMessage="1" sqref="H4:H14 H65540:H65550 H131076:H131086 H196612:H196622 H262148:H262158 H327684:H327694 H393220:H393230 H458756:H458766 H524292:H524302 H589828:H589838 H655364:H655374 H720900:H720910 H786436:H786446 H851972:H851982 H917508:H917518 H983044:H983054">
      <formula1>"種子・種苗,薬剤,肥料,その他"</formula1>
    </dataValidation>
    <dataValidation type="decimal" operator="greaterThanOrEqual" allowBlank="1" showInputMessage="1" showErrorMessage="1" sqref="D4 D65540 D131076 D196612 D262148 D327684 D393220 D458756 D524292 D589828 D655364 D720900 D786436 D851972 D917508 D983044">
      <formula1>0.0001</formula1>
    </dataValidation>
  </dataValidations>
  <pageMargins left="0.15748031496062992" right="0.15748031496062992" top="0.35433070866141736" bottom="0.15748031496062992" header="0.31496062992125984" footer="0.15748031496062992"/>
  <pageSetup paperSize="8" scale="7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355BF072E33824BA948A3E7C4ED2917" ma:contentTypeVersion="16" ma:contentTypeDescription="新しいドキュメントを作成します。" ma:contentTypeScope="" ma:versionID="88171b25353b093843b57af8494a3a79">
  <xsd:schema xmlns:xsd="http://www.w3.org/2001/XMLSchema" xmlns:xs="http://www.w3.org/2001/XMLSchema" xmlns:p="http://schemas.microsoft.com/office/2006/metadata/properties" xmlns:ns2="b21417d4-3f15-4d6f-a6f7-6be84206b7c2" xmlns:ns3="f64a651d-62e0-4d4f-83e2-4e87fd44fa6c" targetNamespace="http://schemas.microsoft.com/office/2006/metadata/properties" ma:root="true" ma:fieldsID="eaa8e8dff6d8cbdaa447ce5beb152c30" ns2:_="" ns3:_="">
    <xsd:import namespace="b21417d4-3f15-4d6f-a6f7-6be84206b7c2"/>
    <xsd:import namespace="f64a651d-62e0-4d4f-83e2-4e87fd44fa6c"/>
    <xsd:element name="properties">
      <xsd:complexType>
        <xsd:sequence>
          <xsd:element name="documentManagement">
            <xsd:complexType>
              <xsd:all>
                <xsd:element ref="ns2:_x4f5c__x6210__x65e5__x6642_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3:TaxCatchAll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1417d4-3f15-4d6f-a6f7-6be84206b7c2" elementFormDefault="qualified">
    <xsd:import namespace="http://schemas.microsoft.com/office/2006/documentManagement/types"/>
    <xsd:import namespace="http://schemas.microsoft.com/office/infopath/2007/PartnerControls"/>
    <xsd:element name="_x4f5c__x6210__x65e5__x6642_" ma:index="8" nillable="true" ma:displayName="作成日時" ma:default="" ma:description="" ma:format="DateTime" ma:internalName="_x4f5c__x6210__x65e5__x6642_">
      <xsd:simpleType>
        <xsd:restriction base="dms:DateTim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3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4a651d-62e0-4d4f-83e2-4e87fd44fa6c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a3b27f7-4398-4346-91db-902ec88adb10}" ma:internalName="TaxCatchAll" ma:showField="CatchAllData" ma:web="f64a651d-62e0-4d4f-83e2-4e87fd44fa6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4f5c__x6210__x65e5__x6642_ xmlns="b21417d4-3f15-4d6f-a6f7-6be84206b7c2" xsi:nil="true"/>
    <lcf76f155ced4ddcb4097134ff3c332f xmlns="b21417d4-3f15-4d6f-a6f7-6be84206b7c2">
      <Terms xmlns="http://schemas.microsoft.com/office/infopath/2007/PartnerControls"/>
    </lcf76f155ced4ddcb4097134ff3c332f>
    <TaxCatchAll xmlns="f64a651d-62e0-4d4f-83e2-4e87fd44fa6c" xsi:nil="true"/>
  </documentManagement>
</p:properties>
</file>

<file path=customXml/itemProps1.xml><?xml version="1.0" encoding="utf-8"?>
<ds:datastoreItem xmlns:ds="http://schemas.openxmlformats.org/officeDocument/2006/customXml" ds:itemID="{696F29DD-D26C-434D-ADAE-B2560D6B33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1417d4-3f15-4d6f-a6f7-6be84206b7c2"/>
    <ds:schemaRef ds:uri="f64a651d-62e0-4d4f-83e2-4e87fd44fa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90B6919-CE5B-4686-B331-CDDDF20C71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B138CB3-79A7-468D-A275-33674F3E0C60}">
  <ds:schemaRefs>
    <ds:schemaRef ds:uri="http://purl.org/dc/elements/1.1/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b21417d4-3f15-4d6f-a6f7-6be84206b7c2"/>
    <ds:schemaRef ds:uri="f64a651d-62e0-4d4f-83e2-4e87fd44fa6c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原田 匡隆(HARADA Masataka)</dc:creator>
  <cp:lastModifiedBy>西住 恵一郎</cp:lastModifiedBy>
  <cp:lastPrinted>2025-09-29T05:03:46Z</cp:lastPrinted>
  <dcterms:created xsi:type="dcterms:W3CDTF">2025-09-15T23:10:02Z</dcterms:created>
  <dcterms:modified xsi:type="dcterms:W3CDTF">2025-09-29T05:23:56Z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0x0101000355BF072E33824BA948A3E7C4ED2917</vt:lpwstr>
  </property>
</Properties>
</file>