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develop\bid_entry\07申請書\doc\ver8\reg_standard\"/>
    </mc:Choice>
  </mc:AlternateContent>
  <xr:revisionPtr revIDLastSave="0" documentId="13_ncr:1_{0C7EE0B3-1E35-417B-9F84-B15120B188EF}" xr6:coauthVersionLast="47" xr6:coauthVersionMax="47" xr10:uidLastSave="{00000000-0000-0000-0000-000000000000}"/>
  <workbookProtection workbookAlgorithmName="SHA-512" workbookHashValue="kUQr5XgCgngvo7nSwxKVQJYOrNCRI7LTJkypvP+UQB1g1A+VKzHx9ynxq7wW8hVmcyrwMnHiq/McIB8W9qZcvQ==" workbookSaltValue="jSJZaJqVYWsY5DvBuspp0A==" workbookSpinCount="100000" lockStructure="1"/>
  <bookViews>
    <workbookView xWindow="1560" yWindow="1215" windowWidth="16320" windowHeight="14985"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入力シート!$A$244</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6" i="1" l="1"/>
  <c r="A354" i="1"/>
  <c r="A351" i="1"/>
  <c r="A337" i="1"/>
  <c r="A327" i="1"/>
  <c r="A319" i="1"/>
  <c r="A302" i="1"/>
  <c r="A295" i="1"/>
  <c r="A290" i="1"/>
  <c r="A272" i="1"/>
  <c r="A250" i="1"/>
  <c r="A244" i="1"/>
  <c r="A204" i="1"/>
  <c r="A202" i="1"/>
  <c r="A201" i="1"/>
  <c r="A200" i="1"/>
  <c r="A189" i="1"/>
  <c r="A186" i="1"/>
  <c r="A185" i="1"/>
  <c r="A184" i="1"/>
  <c r="A182"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J177" i="1" l="1"/>
  <c r="J192" i="1" l="1"/>
  <c r="J194" i="1" l="1"/>
  <c r="E234" i="1"/>
  <c r="I220" i="1" l="1"/>
  <c r="I239" i="1"/>
  <c r="I214" i="1" l="1"/>
  <c r="I203" i="1"/>
  <c r="D114" i="1"/>
  <c r="D116" i="1" s="1"/>
  <c r="D118" i="1" s="1"/>
  <c r="D120" i="1" s="1"/>
  <c r="D122" i="1" s="1"/>
  <c r="D124" i="1" s="1"/>
  <c r="D126" i="1" s="1"/>
  <c r="J198" i="1" l="1"/>
  <c r="J196" i="1"/>
  <c r="A2" i="2" l="1"/>
  <c r="A1" i="2"/>
</calcChain>
</file>

<file path=xl/sharedStrings.xml><?xml version="1.0" encoding="utf-8"?>
<sst xmlns="http://schemas.openxmlformats.org/spreadsheetml/2006/main" count="378" uniqueCount="308">
  <si>
    <t>営業年数</t>
    <rPh sb="0" eb="2">
      <t>エイギョウ</t>
    </rPh>
    <rPh sb="2" eb="4">
      <t>ネンスウ</t>
    </rPh>
    <phoneticPr fontId="6"/>
  </si>
  <si>
    <t>外資状況</t>
    <rPh sb="0" eb="2">
      <t>ガイシ</t>
    </rPh>
    <rPh sb="2" eb="4">
      <t>ジョウキョウ</t>
    </rPh>
    <phoneticPr fontId="6"/>
  </si>
  <si>
    <t>設備の額</t>
    <rPh sb="0" eb="2">
      <t>セツビ</t>
    </rPh>
    <rPh sb="3" eb="4">
      <t>ガク</t>
    </rPh>
    <phoneticPr fontId="6"/>
  </si>
  <si>
    <t>機械装置類(千円)</t>
    <rPh sb="0" eb="2">
      <t>キカイ</t>
    </rPh>
    <rPh sb="2" eb="4">
      <t>ソウチ</t>
    </rPh>
    <rPh sb="4" eb="5">
      <t>ルイ</t>
    </rPh>
    <rPh sb="6" eb="8">
      <t>センエン</t>
    </rPh>
    <phoneticPr fontId="5"/>
  </si>
  <si>
    <t>運搬具類(千円)</t>
    <rPh sb="0" eb="2">
      <t>ウンパン</t>
    </rPh>
    <rPh sb="2" eb="3">
      <t>グ</t>
    </rPh>
    <rPh sb="3" eb="4">
      <t>ルイ</t>
    </rPh>
    <phoneticPr fontId="5"/>
  </si>
  <si>
    <t>工具その他(千円)</t>
    <rPh sb="0" eb="2">
      <t>コウグ</t>
    </rPh>
    <rPh sb="4" eb="5">
      <t>タ</t>
    </rPh>
    <phoneticPr fontId="5"/>
  </si>
  <si>
    <t>合計(千円)</t>
    <rPh sb="0" eb="2">
      <t>ゴウケイ</t>
    </rPh>
    <phoneticPr fontId="5"/>
  </si>
  <si>
    <t>区分</t>
    <rPh sb="0" eb="2">
      <t>クブン</t>
    </rPh>
    <phoneticPr fontId="5"/>
  </si>
  <si>
    <t>外資区分</t>
    <rPh sb="0" eb="2">
      <t>ガイシ</t>
    </rPh>
    <rPh sb="2" eb="4">
      <t>クブン</t>
    </rPh>
    <phoneticPr fontId="6"/>
  </si>
  <si>
    <t>国名</t>
    <rPh sb="0" eb="1">
      <t>クニ</t>
    </rPh>
    <rPh sb="1" eb="2">
      <t>メイ</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</si>
  <si>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</si>
  <si>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</si>
  <si>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</si>
  <si>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</si>
  <si>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</si>
  <si>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</si>
  <si>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</si>
  <si>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</si>
  <si>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</si>
  <si>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</si>
  <si>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</si>
  <si>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</si>
  <si>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</si>
  <si>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</si>
  <si>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</si>
  <si>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</si>
  <si>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</si>
  <si>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</si>
  <si>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</si>
  <si>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</si>
  <si>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</si>
  <si>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</si>
  <si>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</si>
  <si>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</si>
  <si>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</si>
  <si>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</si>
  <si>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</si>
  <si>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</si>
  <si>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F.業種情報</t>
    <rPh sb="2" eb="4">
      <t>ギョウシュ</t>
    </rPh>
    <rPh sb="4" eb="6">
      <t>ジョウホウ</t>
    </rPh>
    <phoneticPr fontId="5"/>
  </si>
  <si>
    <t>希望</t>
    <rPh sb="0" eb="2">
      <t>キボウ</t>
    </rPh>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</si>
  <si>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</si>
  <si>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</si>
  <si>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</si>
  <si>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</si>
  <si>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</si>
  <si>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</si>
  <si>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</si>
  <si>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</si>
  <si>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</si>
  <si>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</si>
  <si>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</si>
  <si>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</si>
  <si>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</si>
  <si>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</si>
  <si>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</si>
  <si>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</si>
  <si>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</si>
  <si>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</si>
  <si>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</si>
  <si>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</si>
  <si>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</si>
  <si>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</si>
  <si>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</si>
  <si>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</si>
  <si>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</si>
  <si>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</si>
  <si>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</si>
  <si>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</si>
  <si>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</si>
  <si>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</si>
  <si>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</si>
  <si>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</si>
  <si>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</si>
  <si>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</si>
  <si>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</si>
  <si>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</si>
  <si>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</si>
  <si>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</si>
  <si>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</si>
  <si>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</si>
  <si>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</si>
  <si>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</si>
  <si>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</si>
  <si>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</si>
  <si>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</si>
  <si>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</si>
  <si>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</si>
  <si>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</si>
  <si>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</si>
  <si>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</si>
  <si>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</si>
  <si>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直前々年度分決算(千円)</t>
    <rPh sb="9" eb="11">
      <t>センエン</t>
    </rPh>
    <phoneticPr fontId="5"/>
  </si>
  <si>
    <t>直前年度分決算(千円)</t>
    <rPh sb="8" eb="10">
      <t>センエン</t>
    </rPh>
    <phoneticPr fontId="5"/>
  </si>
  <si>
    <t>実績高を入力してください。
決算が１事業年度１回の場合には、「直前々年度分決算」及び「直前年度分決算」の右欄のみに入力してください。</t>
    <rPh sb="0" eb="3">
      <t>ジッセキダカ</t>
    </rPh>
    <rPh sb="4" eb="6">
      <t>ニュウリョク</t>
    </rPh>
    <rPh sb="57" eb="59">
      <t>ニュウリョク</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</si>
  <si>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</si>
  <si>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</si>
  <si>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</si>
  <si>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</si>
  <si>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</si>
  <si>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</si>
  <si>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</si>
  <si>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</si>
  <si>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</si>
  <si>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</si>
  <si>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</si>
  <si>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</si>
  <si>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</si>
  <si>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</si>
  <si>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事業協同組合、企業組合、協業組合等で官公需適格組合証明を受けている場合は番号を入力してください。</t>
    <phoneticPr fontId="5"/>
  </si>
  <si>
    <t>前２ヶ年間の平均実績高
(千円)</t>
    <rPh sb="0" eb="1">
      <t>ゼン</t>
    </rPh>
    <rPh sb="3" eb="4">
      <t>ネン</t>
    </rPh>
    <rPh sb="4" eb="5">
      <t>カン</t>
    </rPh>
    <rPh sb="6" eb="8">
      <t>ヘイキン</t>
    </rPh>
    <rPh sb="8" eb="10">
      <t>ジッセキ</t>
    </rPh>
    <rPh sb="10" eb="11">
      <t>タカ</t>
    </rPh>
    <rPh sb="13" eb="15">
      <t>センエン</t>
    </rPh>
    <phoneticPr fontId="5"/>
  </si>
  <si>
    <t>例)2025/4/1、R7/4/1</t>
    <phoneticPr fontId="5"/>
  </si>
  <si>
    <t>例)2025/4/1</t>
    <phoneticPr fontId="5"/>
  </si>
  <si>
    <t xml:space="preserve">例)株式会社鈴木組　九州営業所
正式名称で入力してください。支店・営業所名は、１文字空けて入力してください。
</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</si>
  <si>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 xml:space="preserve">例)カブシキガイシャスズキグミ　キュウシュウエイギョウショ
正式名称を全角カタカナで入力してください。支店・営業所名は、１文字空けて入力してください。
</t>
    <phoneticPr fontId="5"/>
  </si>
  <si>
    <t>流動比率(a/b×100)</t>
    <phoneticPr fontId="5"/>
  </si>
  <si>
    <t>直前決算時(千円)</t>
    <rPh sb="0" eb="2">
      <t>チョクゼン</t>
    </rPh>
    <rPh sb="2" eb="4">
      <t>ケッサン</t>
    </rPh>
    <rPh sb="4" eb="5">
      <t>ジ</t>
    </rPh>
    <rPh sb="6" eb="8">
      <t>センエン</t>
    </rPh>
    <phoneticPr fontId="6"/>
  </si>
  <si>
    <t>経営状況(流動比率)</t>
    <rPh sb="0" eb="2">
      <t>ケイエイ</t>
    </rPh>
    <rPh sb="2" eb="4">
      <t>ジョウキョウ</t>
    </rPh>
    <rPh sb="5" eb="7">
      <t>リュウドウ</t>
    </rPh>
    <rPh sb="7" eb="9">
      <t>ヒリツ</t>
    </rPh>
    <phoneticPr fontId="5"/>
  </si>
  <si>
    <t>外資比率(%)</t>
    <rPh sb="0" eb="2">
      <t>ガイシ</t>
    </rPh>
    <rPh sb="2" eb="4">
      <t>ヒリツ</t>
    </rPh>
    <phoneticPr fontId="5"/>
  </si>
  <si>
    <t>甲佐町で行われる物品製造・役務の提供等に係る入札に参加する資格の審査を申請します。</t>
    <rPh sb="0" eb="3">
      <t>コウサマチ</t>
    </rPh>
    <rPh sb="4" eb="5">
      <t>オコナ</t>
    </rPh>
    <rPh sb="8" eb="10">
      <t>ブッピン</t>
    </rPh>
    <rPh sb="10" eb="12">
      <t>セイゾウ</t>
    </rPh>
    <rPh sb="13" eb="15">
      <t>エキム</t>
    </rPh>
    <rPh sb="16" eb="18">
      <t>テイキョウ</t>
    </rPh>
    <rPh sb="18" eb="19">
      <t>トウ</t>
    </rPh>
    <rPh sb="20" eb="21">
      <t>カカ</t>
    </rPh>
    <rPh sb="22" eb="24">
      <t>ニュウサツ</t>
    </rPh>
    <rPh sb="25" eb="27">
      <t>サンカ</t>
    </rPh>
    <rPh sb="29" eb="31">
      <t>シカク</t>
    </rPh>
    <rPh sb="32" eb="34">
      <t>シンサ</t>
    </rPh>
    <rPh sb="35" eb="37">
      <t>シンセイ</t>
    </rPh>
    <phoneticPr fontId="5"/>
  </si>
  <si>
    <t>甲佐町 一般競争(指名競争)参加資格審査申請書【物品製造・役務の提供等】</t>
    <rPh sb="0" eb="3">
      <t>コウサマチ</t>
    </rPh>
    <rPh sb="4" eb="6">
      <t>イッパン</t>
    </rPh>
    <rPh sb="6" eb="8">
      <t>キョウソウ</t>
    </rPh>
    <rPh sb="9" eb="11">
      <t>シメイ</t>
    </rPh>
    <rPh sb="11" eb="13">
      <t>キョウソウ</t>
    </rPh>
    <rPh sb="14" eb="16">
      <t>サンカ</t>
    </rPh>
    <rPh sb="16" eb="18">
      <t>シカク</t>
    </rPh>
    <rPh sb="18" eb="20">
      <t>シンサ</t>
    </rPh>
    <rPh sb="20" eb="22">
      <t>シンセイ</t>
    </rPh>
    <rPh sb="22" eb="23">
      <t>ショ</t>
    </rPh>
    <rPh sb="24" eb="26">
      <t>ブッピン</t>
    </rPh>
    <rPh sb="26" eb="28">
      <t>セイゾウ</t>
    </rPh>
    <rPh sb="29" eb="31">
      <t>エキム</t>
    </rPh>
    <rPh sb="32" eb="34">
      <t>テイキョウ</t>
    </rPh>
    <rPh sb="34" eb="35">
      <t>トウ</t>
    </rPh>
    <phoneticPr fontId="5"/>
  </si>
  <si>
    <t>製造・販売等実績</t>
    <rPh sb="0" eb="2">
      <t>セイゾウ</t>
    </rPh>
    <rPh sb="3" eb="5">
      <t>ハンバイ</t>
    </rPh>
    <rPh sb="5" eb="6">
      <t>トウ</t>
    </rPh>
    <rPh sb="6" eb="8">
      <t>ジッセキ</t>
    </rPh>
    <phoneticPr fontId="5"/>
  </si>
  <si>
    <t>参加を希望する営業種目</t>
    <rPh sb="0" eb="2">
      <t>サンカ</t>
    </rPh>
    <rPh sb="3" eb="5">
      <t>キボウ</t>
    </rPh>
    <rPh sb="7" eb="11">
      <t>エイギョウシュモク</t>
    </rPh>
    <phoneticPr fontId="6"/>
  </si>
  <si>
    <t>【物品】</t>
    <phoneticPr fontId="5"/>
  </si>
  <si>
    <t>(2)文具・事務機類</t>
    <rPh sb="3" eb="5">
      <t>ブング</t>
    </rPh>
    <rPh sb="6" eb="8">
      <t>ジム</t>
    </rPh>
    <rPh sb="8" eb="9">
      <t>キ</t>
    </rPh>
    <rPh sb="9" eb="10">
      <t>ルイ</t>
    </rPh>
    <phoneticPr fontId="1"/>
  </si>
  <si>
    <t>(3)家具類</t>
    <rPh sb="3" eb="5">
      <t>カグ</t>
    </rPh>
    <rPh sb="5" eb="6">
      <t>ルイ</t>
    </rPh>
    <phoneticPr fontId="1"/>
  </si>
  <si>
    <t>(4)楽器・運動用品類</t>
    <rPh sb="3" eb="5">
      <t>ガッキ</t>
    </rPh>
    <rPh sb="6" eb="8">
      <t>ウンドウ</t>
    </rPh>
    <rPh sb="8" eb="10">
      <t>ヨウヒン</t>
    </rPh>
    <rPh sb="10" eb="11">
      <t>ルイ</t>
    </rPh>
    <phoneticPr fontId="1"/>
  </si>
  <si>
    <t>(5)被服・繊維製品類</t>
    <rPh sb="3" eb="5">
      <t>ヒフク</t>
    </rPh>
    <rPh sb="6" eb="8">
      <t>センイ</t>
    </rPh>
    <rPh sb="8" eb="10">
      <t>セイヒン</t>
    </rPh>
    <rPh sb="10" eb="11">
      <t>ルイ</t>
    </rPh>
    <phoneticPr fontId="1"/>
  </si>
  <si>
    <t>(6)看板・資材類</t>
    <rPh sb="3" eb="5">
      <t>カンバン</t>
    </rPh>
    <rPh sb="6" eb="8">
      <t>シザイ</t>
    </rPh>
    <rPh sb="8" eb="9">
      <t>ルイ</t>
    </rPh>
    <phoneticPr fontId="1"/>
  </si>
  <si>
    <t>(7)雑貨類</t>
    <rPh sb="3" eb="5">
      <t>ザッカ</t>
    </rPh>
    <rPh sb="5" eb="6">
      <t>ルイ</t>
    </rPh>
    <phoneticPr fontId="1"/>
  </si>
  <si>
    <t>(9)車両・船舶・航空機類</t>
    <rPh sb="3" eb="5">
      <t>シャリョウ</t>
    </rPh>
    <rPh sb="6" eb="8">
      <t>センパク</t>
    </rPh>
    <rPh sb="9" eb="12">
      <t>コウクウキ</t>
    </rPh>
    <rPh sb="12" eb="13">
      <t>ルイ</t>
    </rPh>
    <phoneticPr fontId="1"/>
  </si>
  <si>
    <t>(10)機械・器具類</t>
    <rPh sb="4" eb="6">
      <t>キカイ</t>
    </rPh>
    <rPh sb="7" eb="9">
      <t>キグ</t>
    </rPh>
    <rPh sb="9" eb="10">
      <t>ルイ</t>
    </rPh>
    <phoneticPr fontId="1"/>
  </si>
  <si>
    <t>(11)その他</t>
    <rPh sb="6" eb="7">
      <t>タ</t>
    </rPh>
    <phoneticPr fontId="1"/>
  </si>
  <si>
    <t>①青写真焼付・コピー</t>
    <rPh sb="1" eb="2">
      <t>アオ</t>
    </rPh>
    <rPh sb="2" eb="4">
      <t>シャシン</t>
    </rPh>
    <rPh sb="4" eb="6">
      <t>ヤキツケ</t>
    </rPh>
    <phoneticPr fontId="1"/>
  </si>
  <si>
    <t>②オフセット印刷</t>
    <rPh sb="6" eb="8">
      <t>インサツ</t>
    </rPh>
    <phoneticPr fontId="1"/>
  </si>
  <si>
    <t>③フォーム印刷</t>
    <rPh sb="5" eb="7">
      <t>インサツ</t>
    </rPh>
    <phoneticPr fontId="1"/>
  </si>
  <si>
    <t>④地図印刷</t>
    <rPh sb="1" eb="3">
      <t>チズ</t>
    </rPh>
    <rPh sb="3" eb="5">
      <t>インサツ</t>
    </rPh>
    <phoneticPr fontId="1"/>
  </si>
  <si>
    <t>⑤特殊印刷</t>
    <rPh sb="1" eb="3">
      <t>トクシュ</t>
    </rPh>
    <rPh sb="3" eb="5">
      <t>インサツ</t>
    </rPh>
    <phoneticPr fontId="1"/>
  </si>
  <si>
    <t>①紙</t>
    <rPh sb="1" eb="2">
      <t>カミ</t>
    </rPh>
    <phoneticPr fontId="1"/>
  </si>
  <si>
    <t>②文具・事務機器</t>
    <rPh sb="1" eb="3">
      <t>ブング</t>
    </rPh>
    <rPh sb="4" eb="6">
      <t>ジム</t>
    </rPh>
    <rPh sb="6" eb="8">
      <t>キキ</t>
    </rPh>
    <phoneticPr fontId="1"/>
  </si>
  <si>
    <t>③印章</t>
    <rPh sb="1" eb="3">
      <t>インショウ</t>
    </rPh>
    <phoneticPr fontId="1"/>
  </si>
  <si>
    <t>④書籍</t>
    <rPh sb="1" eb="3">
      <t>ショセキ</t>
    </rPh>
    <phoneticPr fontId="1"/>
  </si>
  <si>
    <t>①家具</t>
    <rPh sb="1" eb="3">
      <t>カグ</t>
    </rPh>
    <phoneticPr fontId="1"/>
  </si>
  <si>
    <t>②室内装飾</t>
    <rPh sb="1" eb="3">
      <t>シツナイ</t>
    </rPh>
    <rPh sb="3" eb="5">
      <t>ソウショク</t>
    </rPh>
    <phoneticPr fontId="1"/>
  </si>
  <si>
    <t>③畳</t>
    <rPh sb="1" eb="2">
      <t>タタミ</t>
    </rPh>
    <phoneticPr fontId="1"/>
  </si>
  <si>
    <t>①楽器</t>
    <rPh sb="1" eb="3">
      <t>ガッキ</t>
    </rPh>
    <phoneticPr fontId="1"/>
  </si>
  <si>
    <t>②運動用品</t>
    <rPh sb="1" eb="3">
      <t>ウンドウ</t>
    </rPh>
    <rPh sb="3" eb="5">
      <t>ヨウヒン</t>
    </rPh>
    <phoneticPr fontId="1"/>
  </si>
  <si>
    <t>①衣料・帽子・雨具等</t>
    <rPh sb="1" eb="3">
      <t>イリョウ</t>
    </rPh>
    <rPh sb="4" eb="6">
      <t>ボウシ</t>
    </rPh>
    <rPh sb="7" eb="9">
      <t>アマグ</t>
    </rPh>
    <rPh sb="9" eb="10">
      <t>トウ</t>
    </rPh>
    <phoneticPr fontId="1"/>
  </si>
  <si>
    <t>②旗・染物等</t>
    <rPh sb="1" eb="2">
      <t>ハタ</t>
    </rPh>
    <rPh sb="3" eb="5">
      <t>ソメモノ</t>
    </rPh>
    <rPh sb="5" eb="6">
      <t>トウ</t>
    </rPh>
    <phoneticPr fontId="1"/>
  </si>
  <si>
    <t>③寝具</t>
    <rPh sb="1" eb="3">
      <t>シング</t>
    </rPh>
    <phoneticPr fontId="1"/>
  </si>
  <si>
    <t>④靴</t>
    <rPh sb="1" eb="2">
      <t>クツ</t>
    </rPh>
    <phoneticPr fontId="1"/>
  </si>
  <si>
    <t>①看板</t>
    <rPh sb="1" eb="3">
      <t>カンバン</t>
    </rPh>
    <phoneticPr fontId="1"/>
  </si>
  <si>
    <t>②道路標識</t>
    <rPh sb="1" eb="3">
      <t>ドウロ</t>
    </rPh>
    <rPh sb="3" eb="5">
      <t>ヒョウシキ</t>
    </rPh>
    <phoneticPr fontId="1"/>
  </si>
  <si>
    <t>③土木工事用資材</t>
    <rPh sb="1" eb="3">
      <t>ドボク</t>
    </rPh>
    <rPh sb="3" eb="6">
      <t>コウジヨウ</t>
    </rPh>
    <rPh sb="6" eb="8">
      <t>シザイ</t>
    </rPh>
    <phoneticPr fontId="1"/>
  </si>
  <si>
    <t>①記念品・贈答品</t>
    <rPh sb="1" eb="4">
      <t>キネンヒン</t>
    </rPh>
    <rPh sb="5" eb="8">
      <t>ゾウトウヒン</t>
    </rPh>
    <phoneticPr fontId="1"/>
  </si>
  <si>
    <t>②荒物・金物・雑貨</t>
    <rPh sb="1" eb="3">
      <t>アラモノ</t>
    </rPh>
    <rPh sb="4" eb="6">
      <t>カナモノ</t>
    </rPh>
    <rPh sb="7" eb="9">
      <t>ザッカ</t>
    </rPh>
    <phoneticPr fontId="1"/>
  </si>
  <si>
    <t>③ゴム・ビニール製品</t>
    <rPh sb="8" eb="10">
      <t>セイヒン</t>
    </rPh>
    <phoneticPr fontId="1"/>
  </si>
  <si>
    <t>①車両販売</t>
    <rPh sb="1" eb="3">
      <t>シャリョウ</t>
    </rPh>
    <rPh sb="3" eb="5">
      <t>ハンバイ</t>
    </rPh>
    <phoneticPr fontId="1"/>
  </si>
  <si>
    <t>②船舶販売</t>
    <rPh sb="1" eb="3">
      <t>センパク</t>
    </rPh>
    <rPh sb="3" eb="5">
      <t>ハンバイ</t>
    </rPh>
    <phoneticPr fontId="1"/>
  </si>
  <si>
    <t>④車両・船舶付属品販売</t>
    <rPh sb="1" eb="3">
      <t>シャリョウ</t>
    </rPh>
    <rPh sb="4" eb="6">
      <t>センパク</t>
    </rPh>
    <rPh sb="6" eb="8">
      <t>フゾク</t>
    </rPh>
    <rPh sb="8" eb="9">
      <t>ヒン</t>
    </rPh>
    <rPh sb="9" eb="11">
      <t>ハンバイ</t>
    </rPh>
    <phoneticPr fontId="1"/>
  </si>
  <si>
    <t>①写真・カメラ等</t>
    <rPh sb="1" eb="3">
      <t>シャシン</t>
    </rPh>
    <rPh sb="7" eb="8">
      <t>ナド</t>
    </rPh>
    <phoneticPr fontId="1"/>
  </si>
  <si>
    <t>②家電製品</t>
    <rPh sb="1" eb="3">
      <t>カデン</t>
    </rPh>
    <rPh sb="3" eb="5">
      <t>セイヒン</t>
    </rPh>
    <phoneticPr fontId="1"/>
  </si>
  <si>
    <t>③電気・通信機器</t>
    <rPh sb="1" eb="3">
      <t>デンキ</t>
    </rPh>
    <rPh sb="4" eb="6">
      <t>ツウシン</t>
    </rPh>
    <rPh sb="6" eb="8">
      <t>キキ</t>
    </rPh>
    <phoneticPr fontId="1"/>
  </si>
  <si>
    <t>④OA機器・ソフトウェア等</t>
    <rPh sb="3" eb="5">
      <t>キキ</t>
    </rPh>
    <rPh sb="12" eb="13">
      <t>トウ</t>
    </rPh>
    <phoneticPr fontId="1"/>
  </si>
  <si>
    <t>⑤工作機器</t>
    <rPh sb="1" eb="3">
      <t>コウサク</t>
    </rPh>
    <rPh sb="3" eb="5">
      <t>キキ</t>
    </rPh>
    <phoneticPr fontId="1"/>
  </si>
  <si>
    <t>⑥建設機器</t>
    <rPh sb="1" eb="3">
      <t>ケンセツ</t>
    </rPh>
    <rPh sb="3" eb="5">
      <t>キキ</t>
    </rPh>
    <phoneticPr fontId="1"/>
  </si>
  <si>
    <t>⑦農林水産機器</t>
    <rPh sb="1" eb="3">
      <t>ノウリン</t>
    </rPh>
    <rPh sb="3" eb="5">
      <t>スイサン</t>
    </rPh>
    <rPh sb="5" eb="7">
      <t>キキ</t>
    </rPh>
    <phoneticPr fontId="1"/>
  </si>
  <si>
    <t>⑧厨房機器</t>
    <rPh sb="1" eb="3">
      <t>チュウボウ</t>
    </rPh>
    <rPh sb="3" eb="5">
      <t>キキ</t>
    </rPh>
    <phoneticPr fontId="1"/>
  </si>
  <si>
    <t>⑨空調設備</t>
    <rPh sb="1" eb="3">
      <t>クウチョウ</t>
    </rPh>
    <rPh sb="3" eb="5">
      <t>セツビ</t>
    </rPh>
    <phoneticPr fontId="1"/>
  </si>
  <si>
    <t>⑩理化学機器</t>
    <rPh sb="1" eb="4">
      <t>リカガク</t>
    </rPh>
    <rPh sb="4" eb="6">
      <t>キキ</t>
    </rPh>
    <phoneticPr fontId="1"/>
  </si>
  <si>
    <t>⑫防災・消防機器</t>
    <rPh sb="1" eb="3">
      <t>ボウサイ</t>
    </rPh>
    <rPh sb="4" eb="6">
      <t>ショウボウ</t>
    </rPh>
    <rPh sb="6" eb="8">
      <t>キキ</t>
    </rPh>
    <phoneticPr fontId="1"/>
  </si>
  <si>
    <t>①学校教材</t>
    <rPh sb="1" eb="3">
      <t>ガッコウ</t>
    </rPh>
    <rPh sb="3" eb="5">
      <t>キョウザイ</t>
    </rPh>
    <phoneticPr fontId="1"/>
  </si>
  <si>
    <t>④警察用品</t>
    <rPh sb="1" eb="3">
      <t>ケイサツ</t>
    </rPh>
    <rPh sb="3" eb="5">
      <t>ヨウヒン</t>
    </rPh>
    <phoneticPr fontId="1"/>
  </si>
  <si>
    <t>【業務委託等】</t>
    <phoneticPr fontId="5"/>
  </si>
  <si>
    <t>①都市計画関係調査</t>
  </si>
  <si>
    <t>②交通関係調査</t>
  </si>
  <si>
    <t>④環境アセスメント調査</t>
  </si>
  <si>
    <t>⑤市場・世論調査</t>
  </si>
  <si>
    <t>⑥航空写真撮影</t>
  </si>
  <si>
    <t>⑦森林関係調査</t>
  </si>
  <si>
    <t>③ホームページ制作・維持管理</t>
  </si>
  <si>
    <t>①電話交換業務</t>
    <rPh sb="1" eb="3">
      <t>デンワ</t>
    </rPh>
    <rPh sb="3" eb="5">
      <t>コウカン</t>
    </rPh>
    <rPh sb="5" eb="7">
      <t>ギョウム</t>
    </rPh>
    <phoneticPr fontId="1"/>
  </si>
  <si>
    <t>①樹木保護管理</t>
    <rPh sb="1" eb="3">
      <t>ジュモク</t>
    </rPh>
    <rPh sb="3" eb="5">
      <t>ホゴ</t>
    </rPh>
    <rPh sb="5" eb="7">
      <t>カンリ</t>
    </rPh>
    <phoneticPr fontId="1"/>
  </si>
  <si>
    <t>①設備機器運転監視</t>
    <rPh sb="1" eb="3">
      <t>セツビ</t>
    </rPh>
    <rPh sb="3" eb="5">
      <t>キキ</t>
    </rPh>
    <rPh sb="5" eb="7">
      <t>ウンテン</t>
    </rPh>
    <rPh sb="7" eb="9">
      <t>カンシ</t>
    </rPh>
    <phoneticPr fontId="1"/>
  </si>
  <si>
    <t>④自動ドア保守</t>
    <rPh sb="1" eb="3">
      <t>ジドウ</t>
    </rPh>
    <rPh sb="5" eb="7">
      <t>ホシュ</t>
    </rPh>
    <phoneticPr fontId="1"/>
  </si>
  <si>
    <t>⑥空調設備保守</t>
    <rPh sb="1" eb="3">
      <t>クウチョウ</t>
    </rPh>
    <rPh sb="3" eb="5">
      <t>セツビ</t>
    </rPh>
    <rPh sb="5" eb="7">
      <t>ホシュ</t>
    </rPh>
    <phoneticPr fontId="1"/>
  </si>
  <si>
    <t>①水質検査</t>
    <rPh sb="1" eb="3">
      <t>スイシツ</t>
    </rPh>
    <rPh sb="3" eb="5">
      <t>ケンサ</t>
    </rPh>
    <phoneticPr fontId="1"/>
  </si>
  <si>
    <t>③大気検査</t>
    <rPh sb="1" eb="3">
      <t>タイキ</t>
    </rPh>
    <rPh sb="3" eb="5">
      <t>ケンサ</t>
    </rPh>
    <phoneticPr fontId="1"/>
  </si>
  <si>
    <t>④土壌分析</t>
    <rPh sb="1" eb="3">
      <t>ドジョウ</t>
    </rPh>
    <rPh sb="3" eb="5">
      <t>ブンセキ</t>
    </rPh>
    <phoneticPr fontId="1"/>
  </si>
  <si>
    <t>①埋蔵文化財発掘調査</t>
    <rPh sb="1" eb="3">
      <t>マイゾウ</t>
    </rPh>
    <rPh sb="3" eb="6">
      <t>ブンカザイ</t>
    </rPh>
    <rPh sb="6" eb="8">
      <t>ハックツ</t>
    </rPh>
    <rPh sb="8" eb="10">
      <t>チョウサ</t>
    </rPh>
    <phoneticPr fontId="1"/>
  </si>
  <si>
    <t>②文化財修復業務</t>
    <rPh sb="1" eb="4">
      <t>ブンカザイ</t>
    </rPh>
    <rPh sb="4" eb="6">
      <t>シュウフク</t>
    </rPh>
    <rPh sb="6" eb="8">
      <t>ギョウム</t>
    </rPh>
    <phoneticPr fontId="1"/>
  </si>
  <si>
    <t>①大気汚染観測機器</t>
    <rPh sb="1" eb="3">
      <t>タイキ</t>
    </rPh>
    <rPh sb="3" eb="5">
      <t>オセン</t>
    </rPh>
    <rPh sb="5" eb="7">
      <t>カンソク</t>
    </rPh>
    <rPh sb="7" eb="9">
      <t>キキ</t>
    </rPh>
    <phoneticPr fontId="1"/>
  </si>
  <si>
    <t>②水質汚染観測機器</t>
    <rPh sb="1" eb="3">
      <t>スイシツ</t>
    </rPh>
    <rPh sb="3" eb="5">
      <t>オセン</t>
    </rPh>
    <rPh sb="5" eb="7">
      <t>カンソク</t>
    </rPh>
    <rPh sb="7" eb="9">
      <t>キキ</t>
    </rPh>
    <phoneticPr fontId="1"/>
  </si>
  <si>
    <t>③地下水位観測機器</t>
    <rPh sb="1" eb="4">
      <t>チカスイ</t>
    </rPh>
    <rPh sb="4" eb="5">
      <t>イ</t>
    </rPh>
    <rPh sb="5" eb="7">
      <t>カンソク</t>
    </rPh>
    <rPh sb="7" eb="9">
      <t>キキ</t>
    </rPh>
    <phoneticPr fontId="1"/>
  </si>
  <si>
    <t>①防災通信施設保守</t>
    <rPh sb="1" eb="3">
      <t>ボウサイ</t>
    </rPh>
    <rPh sb="3" eb="5">
      <t>ツウシン</t>
    </rPh>
    <rPh sb="5" eb="7">
      <t>シセツ</t>
    </rPh>
    <rPh sb="7" eb="9">
      <t>ホシュ</t>
    </rPh>
    <phoneticPr fontId="1"/>
  </si>
  <si>
    <t>②研究機器等保守</t>
    <rPh sb="1" eb="3">
      <t>ケンキュウ</t>
    </rPh>
    <rPh sb="3" eb="6">
      <t>キキトウ</t>
    </rPh>
    <rPh sb="6" eb="8">
      <t>ホシュ</t>
    </rPh>
    <phoneticPr fontId="1"/>
  </si>
  <si>
    <t>③OA機器保守</t>
    <rPh sb="3" eb="5">
      <t>キキ</t>
    </rPh>
    <rPh sb="5" eb="7">
      <t>ホシュ</t>
    </rPh>
    <phoneticPr fontId="1"/>
  </si>
  <si>
    <t>④信号機保守</t>
    <rPh sb="1" eb="3">
      <t>シンゴウ</t>
    </rPh>
    <rPh sb="3" eb="4">
      <t>キ</t>
    </rPh>
    <rPh sb="4" eb="6">
      <t>ホシュ</t>
    </rPh>
    <phoneticPr fontId="1"/>
  </si>
  <si>
    <t>①企画・制作</t>
    <rPh sb="1" eb="3">
      <t>キカク</t>
    </rPh>
    <rPh sb="4" eb="6">
      <t>セイサク</t>
    </rPh>
    <phoneticPr fontId="1"/>
  </si>
  <si>
    <t>②映画・ビデオ制作</t>
    <rPh sb="1" eb="3">
      <t>エイガ</t>
    </rPh>
    <rPh sb="7" eb="9">
      <t>セイサク</t>
    </rPh>
    <phoneticPr fontId="1"/>
  </si>
  <si>
    <t>②会場設営</t>
    <rPh sb="1" eb="3">
      <t>カイジョウ</t>
    </rPh>
    <rPh sb="3" eb="5">
      <t>セツエイ</t>
    </rPh>
    <phoneticPr fontId="1"/>
  </si>
  <si>
    <t>②電子計算機用データ入力</t>
    <rPh sb="1" eb="3">
      <t>デンシ</t>
    </rPh>
    <rPh sb="3" eb="6">
      <t>ケイサンキ</t>
    </rPh>
    <rPh sb="6" eb="7">
      <t>ヨウ</t>
    </rPh>
    <rPh sb="10" eb="12">
      <t>ニュウリョク</t>
    </rPh>
    <phoneticPr fontId="1"/>
  </si>
  <si>
    <t>①OA機器類</t>
    <rPh sb="3" eb="6">
      <t>キキルイ</t>
    </rPh>
    <phoneticPr fontId="1"/>
  </si>
  <si>
    <t>②複写サービス</t>
    <rPh sb="1" eb="3">
      <t>フクシャ</t>
    </rPh>
    <phoneticPr fontId="1"/>
  </si>
  <si>
    <t>(21)庁舎管理</t>
  </si>
  <si>
    <t>(22)浄化槽管理</t>
  </si>
  <si>
    <t>(23)樹木保護管理</t>
  </si>
  <si>
    <t>(24)建物設備管理</t>
  </si>
  <si>
    <t>(25)警備</t>
  </si>
  <si>
    <t>(26)検査業務</t>
  </si>
  <si>
    <t>(27)調査業務</t>
  </si>
  <si>
    <t>(28)文化財調査</t>
  </si>
  <si>
    <t>(29)環境関係測定機器保守</t>
  </si>
  <si>
    <t>(30)機器保守</t>
  </si>
  <si>
    <t>(31)広報・広告業務</t>
  </si>
  <si>
    <t>(32)催事関係業務</t>
  </si>
  <si>
    <t>(33)廃棄物処理業務</t>
  </si>
  <si>
    <t>(34)運送業務</t>
  </si>
  <si>
    <t>(35)給食業務</t>
  </si>
  <si>
    <t>(36)クリーニング</t>
  </si>
  <si>
    <t>(37)情報処理業務</t>
  </si>
  <si>
    <t>(38)リース・レンタル</t>
  </si>
  <si>
    <t>(39)研修業務</t>
  </si>
  <si>
    <t>(40)その他</t>
  </si>
  <si>
    <t>②ダイオキシン類検査</t>
    <rPh sb="7" eb="8">
      <t>ルイ</t>
    </rPh>
    <rPh sb="8" eb="10">
      <t>ケンサ</t>
    </rPh>
    <phoneticPr fontId="1"/>
  </si>
  <si>
    <t>①企画・運営業務</t>
    <rPh sb="1" eb="3">
      <t>キカク</t>
    </rPh>
    <rPh sb="4" eb="6">
      <t>ウンエイ</t>
    </rPh>
    <rPh sb="6" eb="8">
      <t>ギョウム</t>
    </rPh>
    <phoneticPr fontId="1"/>
  </si>
  <si>
    <t>①情報処理システム全般の設計、開発、維持管理</t>
    <rPh sb="1" eb="3">
      <t>ジョウホウ</t>
    </rPh>
    <rPh sb="3" eb="5">
      <t>ショリ</t>
    </rPh>
    <rPh sb="9" eb="11">
      <t>ゼンパン</t>
    </rPh>
    <phoneticPr fontId="1"/>
  </si>
  <si>
    <t>第1分類</t>
    <phoneticPr fontId="5"/>
  </si>
  <si>
    <t>第2分類</t>
    <phoneticPr fontId="5"/>
  </si>
  <si>
    <r>
      <t>⑥その他の印刷</t>
    </r>
    <r>
      <rPr>
        <sz val="11"/>
        <color rgb="FFFF0000"/>
        <rFont val="ＭＳ ゴシック"/>
        <family val="3"/>
        <charset val="128"/>
      </rPr>
      <t>*2</t>
    </r>
    <rPh sb="3" eb="4">
      <t>タ</t>
    </rPh>
    <rPh sb="5" eb="7">
      <t>インサツ</t>
    </rPh>
    <phoneticPr fontId="1"/>
  </si>
  <si>
    <r>
      <t>①電力</t>
    </r>
    <r>
      <rPr>
        <sz val="11"/>
        <color rgb="FFFF0000"/>
        <rFont val="ＭＳ ゴシック"/>
        <family val="3"/>
        <charset val="128"/>
      </rPr>
      <t>*3</t>
    </r>
    <rPh sb="1" eb="3">
      <t>デンリョク</t>
    </rPh>
    <phoneticPr fontId="1"/>
  </si>
  <si>
    <r>
      <t>②石油製品・ガス</t>
    </r>
    <r>
      <rPr>
        <sz val="11"/>
        <color rgb="FFFF0000"/>
        <rFont val="ＭＳ ゴシック"/>
        <family val="3"/>
        <charset val="128"/>
      </rPr>
      <t>*3</t>
    </r>
    <rPh sb="1" eb="3">
      <t>セキユ</t>
    </rPh>
    <rPh sb="3" eb="5">
      <t>セイヒン</t>
    </rPh>
    <phoneticPr fontId="1"/>
  </si>
  <si>
    <r>
      <t>③その他</t>
    </r>
    <r>
      <rPr>
        <sz val="11"/>
        <color rgb="FFFF0000"/>
        <rFont val="ＭＳ ゴシック"/>
        <family val="3"/>
        <charset val="128"/>
      </rPr>
      <t>*2</t>
    </r>
    <rPh sb="3" eb="4">
      <t>タ</t>
    </rPh>
    <phoneticPr fontId="1"/>
  </si>
  <si>
    <r>
      <t>③車両・船舶整備</t>
    </r>
    <r>
      <rPr>
        <sz val="11"/>
        <color rgb="FFFF0000"/>
        <rFont val="ＭＳ ゴシック"/>
        <family val="3"/>
        <charset val="128"/>
      </rPr>
      <t>*3</t>
    </r>
    <rPh sb="1" eb="3">
      <t>シャリョウ</t>
    </rPh>
    <rPh sb="4" eb="6">
      <t>センパク</t>
    </rPh>
    <rPh sb="6" eb="8">
      <t>セイビ</t>
    </rPh>
    <phoneticPr fontId="1"/>
  </si>
  <si>
    <r>
      <t>⑤航空機部品販売・整備</t>
    </r>
    <r>
      <rPr>
        <sz val="11"/>
        <color rgb="FFFF0000"/>
        <rFont val="ＭＳ ゴシック"/>
        <family val="3"/>
        <charset val="128"/>
      </rPr>
      <t>*3</t>
    </r>
    <rPh sb="1" eb="4">
      <t>コウクウキ</t>
    </rPh>
    <rPh sb="4" eb="6">
      <t>ブヒン</t>
    </rPh>
    <rPh sb="6" eb="8">
      <t>ハンバイ</t>
    </rPh>
    <rPh sb="9" eb="11">
      <t>セイビ</t>
    </rPh>
    <phoneticPr fontId="1"/>
  </si>
  <si>
    <r>
      <t>⑪医療・介護用機器</t>
    </r>
    <r>
      <rPr>
        <sz val="11"/>
        <color rgb="FFFF0000"/>
        <rFont val="ＭＳ ゴシック"/>
        <family val="3"/>
        <charset val="128"/>
      </rPr>
      <t>*3</t>
    </r>
    <rPh sb="1" eb="3">
      <t>イリョウ</t>
    </rPh>
    <rPh sb="4" eb="6">
      <t>カイゴ</t>
    </rPh>
    <rPh sb="6" eb="7">
      <t>ヨウ</t>
    </rPh>
    <rPh sb="7" eb="9">
      <t>キキ</t>
    </rPh>
    <phoneticPr fontId="1"/>
  </si>
  <si>
    <r>
      <t>⑬その他</t>
    </r>
    <r>
      <rPr>
        <sz val="11"/>
        <color rgb="FFFF0000"/>
        <rFont val="ＭＳ ゴシック"/>
        <family val="3"/>
        <charset val="128"/>
      </rPr>
      <t>*2</t>
    </r>
    <rPh sb="3" eb="4">
      <t>タ</t>
    </rPh>
    <phoneticPr fontId="1"/>
  </si>
  <si>
    <r>
      <t>②薬品類</t>
    </r>
    <r>
      <rPr>
        <sz val="11"/>
        <color rgb="FFFF0000"/>
        <rFont val="ＭＳ ゴシック"/>
        <family val="3"/>
        <charset val="128"/>
      </rPr>
      <t>*3</t>
    </r>
    <rPh sb="1" eb="3">
      <t>ヤクヒン</t>
    </rPh>
    <rPh sb="3" eb="4">
      <t>ルイ</t>
    </rPh>
    <phoneticPr fontId="1"/>
  </si>
  <si>
    <r>
      <t>③肥料・飼料・種苗</t>
    </r>
    <r>
      <rPr>
        <sz val="11"/>
        <color rgb="FFFF0000"/>
        <rFont val="ＭＳ ゴシック"/>
        <family val="3"/>
        <charset val="128"/>
      </rPr>
      <t>*3</t>
    </r>
    <rPh sb="1" eb="3">
      <t>ヒリョウ</t>
    </rPh>
    <rPh sb="4" eb="6">
      <t>シリョウ</t>
    </rPh>
    <rPh sb="7" eb="9">
      <t>シュビョウ</t>
    </rPh>
    <phoneticPr fontId="1"/>
  </si>
  <si>
    <r>
      <t>⑤その他</t>
    </r>
    <r>
      <rPr>
        <sz val="11"/>
        <color rgb="FFFF0000"/>
        <rFont val="ＭＳ ゴシック"/>
        <family val="3"/>
        <charset val="128"/>
      </rPr>
      <t>*2</t>
    </r>
    <rPh sb="3" eb="4">
      <t>タ</t>
    </rPh>
    <phoneticPr fontId="1"/>
  </si>
  <si>
    <r>
      <t>②庁舎清掃</t>
    </r>
    <r>
      <rPr>
        <sz val="11"/>
        <color rgb="FFFF0000"/>
        <rFont val="ＭＳ ゴシック"/>
        <family val="3"/>
        <charset val="128"/>
      </rPr>
      <t>*3</t>
    </r>
    <rPh sb="1" eb="3">
      <t>チョウシャ</t>
    </rPh>
    <rPh sb="3" eb="5">
      <t>セイソウ</t>
    </rPh>
    <phoneticPr fontId="1"/>
  </si>
  <si>
    <r>
      <t>③庁舎衛生管理</t>
    </r>
    <r>
      <rPr>
        <sz val="11"/>
        <color rgb="FFFF0000"/>
        <rFont val="ＭＳ ゴシック"/>
        <family val="3"/>
        <charset val="128"/>
      </rPr>
      <t>*3</t>
    </r>
    <rPh sb="1" eb="3">
      <t>チョウシャ</t>
    </rPh>
    <rPh sb="3" eb="5">
      <t>エイセイ</t>
    </rPh>
    <rPh sb="5" eb="7">
      <t>カンリ</t>
    </rPh>
    <phoneticPr fontId="1"/>
  </si>
  <si>
    <r>
      <t>④その他庁舎管理</t>
    </r>
    <r>
      <rPr>
        <sz val="11"/>
        <color rgb="FFFF0000"/>
        <rFont val="ＭＳ ゴシック"/>
        <family val="3"/>
        <charset val="128"/>
      </rPr>
      <t>*2</t>
    </r>
    <rPh sb="3" eb="4">
      <t>タ</t>
    </rPh>
    <rPh sb="4" eb="6">
      <t>チョウシャ</t>
    </rPh>
    <rPh sb="6" eb="8">
      <t>カンリ</t>
    </rPh>
    <phoneticPr fontId="1"/>
  </si>
  <si>
    <r>
      <t>①浄化槽点検清掃</t>
    </r>
    <r>
      <rPr>
        <sz val="11"/>
        <color rgb="FFFF0000"/>
        <rFont val="ＭＳ ゴシック"/>
        <family val="3"/>
        <charset val="128"/>
      </rPr>
      <t>*3</t>
    </r>
    <rPh sb="1" eb="4">
      <t>ジョウカソウ</t>
    </rPh>
    <rPh sb="4" eb="6">
      <t>テンケン</t>
    </rPh>
    <rPh sb="6" eb="8">
      <t>セイソウ</t>
    </rPh>
    <phoneticPr fontId="1"/>
  </si>
  <si>
    <r>
      <t>②エレベータ保守</t>
    </r>
    <r>
      <rPr>
        <sz val="11"/>
        <color rgb="FFFF0000"/>
        <rFont val="ＭＳ ゴシック"/>
        <family val="3"/>
        <charset val="128"/>
      </rPr>
      <t>*3</t>
    </r>
    <rPh sb="6" eb="8">
      <t>ホシュ</t>
    </rPh>
    <phoneticPr fontId="1"/>
  </si>
  <si>
    <r>
      <t>③消防用設備保守</t>
    </r>
    <r>
      <rPr>
        <sz val="11"/>
        <color rgb="FFFF0000"/>
        <rFont val="ＭＳ ゴシック"/>
        <family val="3"/>
        <charset val="128"/>
      </rPr>
      <t>*3</t>
    </r>
    <rPh sb="1" eb="4">
      <t>ショウボウヨウ</t>
    </rPh>
    <rPh sb="4" eb="6">
      <t>セツビ</t>
    </rPh>
    <rPh sb="6" eb="8">
      <t>ホシュ</t>
    </rPh>
    <phoneticPr fontId="1"/>
  </si>
  <si>
    <r>
      <t>⑤自家用電気工作物保守</t>
    </r>
    <r>
      <rPr>
        <sz val="11"/>
        <color rgb="FFFF0000"/>
        <rFont val="ＭＳ ゴシック"/>
        <family val="3"/>
        <charset val="128"/>
      </rPr>
      <t>*3</t>
    </r>
    <rPh sb="1" eb="4">
      <t>ジカヨウ</t>
    </rPh>
    <rPh sb="4" eb="6">
      <t>デンキ</t>
    </rPh>
    <rPh sb="6" eb="9">
      <t>コウサクブツ</t>
    </rPh>
    <rPh sb="9" eb="11">
      <t>ホシュ</t>
    </rPh>
    <phoneticPr fontId="1"/>
  </si>
  <si>
    <r>
      <t>⑦ボイラー保守</t>
    </r>
    <r>
      <rPr>
        <sz val="11"/>
        <color rgb="FFFF0000"/>
        <rFont val="ＭＳ ゴシック"/>
        <family val="3"/>
        <charset val="128"/>
      </rPr>
      <t>*3</t>
    </r>
    <rPh sb="5" eb="7">
      <t>ホシュ</t>
    </rPh>
    <phoneticPr fontId="1"/>
  </si>
  <si>
    <r>
      <t>①機械警備</t>
    </r>
    <r>
      <rPr>
        <sz val="11"/>
        <color rgb="FFFF0000"/>
        <rFont val="ＭＳ ゴシック"/>
        <family val="3"/>
        <charset val="128"/>
      </rPr>
      <t>*3</t>
    </r>
    <rPh sb="1" eb="3">
      <t>キカイ</t>
    </rPh>
    <rPh sb="3" eb="5">
      <t>ケイビ</t>
    </rPh>
    <phoneticPr fontId="1"/>
  </si>
  <si>
    <r>
      <t>②人的警備</t>
    </r>
    <r>
      <rPr>
        <sz val="11"/>
        <color rgb="FFFF0000"/>
        <rFont val="ＭＳ ゴシック"/>
        <family val="3"/>
        <charset val="128"/>
      </rPr>
      <t>*3</t>
    </r>
    <rPh sb="1" eb="3">
      <t>ジンテキ</t>
    </rPh>
    <rPh sb="3" eb="5">
      <t>ケイビ</t>
    </rPh>
    <phoneticPr fontId="1"/>
  </si>
  <si>
    <r>
      <t>⑤健康診断業務</t>
    </r>
    <r>
      <rPr>
        <sz val="11"/>
        <color rgb="FFFF0000"/>
        <rFont val="ＭＳ ゴシック"/>
        <family val="3"/>
        <charset val="128"/>
      </rPr>
      <t>*3</t>
    </r>
    <rPh sb="1" eb="3">
      <t>ケンコウ</t>
    </rPh>
    <rPh sb="3" eb="5">
      <t>シンダン</t>
    </rPh>
    <rPh sb="5" eb="7">
      <t>ギョウム</t>
    </rPh>
    <phoneticPr fontId="1"/>
  </si>
  <si>
    <r>
      <t>⑥その他検査業務</t>
    </r>
    <r>
      <rPr>
        <sz val="11"/>
        <color rgb="FFFF0000"/>
        <rFont val="ＭＳ ゴシック"/>
        <family val="3"/>
        <charset val="128"/>
      </rPr>
      <t>*2</t>
    </r>
    <rPh sb="3" eb="4">
      <t>タ</t>
    </rPh>
    <rPh sb="4" eb="6">
      <t>ケンサ</t>
    </rPh>
    <rPh sb="6" eb="8">
      <t>ギョウム</t>
    </rPh>
    <phoneticPr fontId="1"/>
  </si>
  <si>
    <r>
      <t>③不動産等鑑定調査</t>
    </r>
    <r>
      <rPr>
        <sz val="11"/>
        <color rgb="FFFF0000"/>
        <rFont val="ＭＳ ゴシック"/>
        <family val="3"/>
        <charset val="128"/>
      </rPr>
      <t>*3</t>
    </r>
    <phoneticPr fontId="5"/>
  </si>
  <si>
    <r>
      <t>⑧その他の調査</t>
    </r>
    <r>
      <rPr>
        <sz val="11"/>
        <color rgb="FFFF0000"/>
        <rFont val="ＭＳ ゴシック"/>
        <family val="3"/>
        <charset val="128"/>
      </rPr>
      <t>*2</t>
    </r>
    <rPh sb="3" eb="4">
      <t>タ</t>
    </rPh>
    <rPh sb="5" eb="7">
      <t>チョウサ</t>
    </rPh>
    <phoneticPr fontId="1"/>
  </si>
  <si>
    <r>
      <t>⑤その他機器保守</t>
    </r>
    <r>
      <rPr>
        <sz val="11"/>
        <color rgb="FFFF0000"/>
        <rFont val="ＭＳ ゴシック"/>
        <family val="3"/>
        <charset val="128"/>
      </rPr>
      <t>*2</t>
    </r>
    <rPh sb="3" eb="4">
      <t>タ</t>
    </rPh>
    <rPh sb="4" eb="6">
      <t>キキ</t>
    </rPh>
    <rPh sb="6" eb="8">
      <t>ホシュ</t>
    </rPh>
    <phoneticPr fontId="1"/>
  </si>
  <si>
    <r>
      <t>①一般廃棄物収集運搬、処分</t>
    </r>
    <r>
      <rPr>
        <sz val="11"/>
        <color rgb="FFFF0000"/>
        <rFont val="ＭＳ ゴシック"/>
        <family val="3"/>
        <charset val="128"/>
      </rPr>
      <t>*3</t>
    </r>
    <rPh sb="1" eb="3">
      <t>イッパン</t>
    </rPh>
    <rPh sb="3" eb="6">
      <t>ハイキブツ</t>
    </rPh>
    <rPh sb="6" eb="8">
      <t>シュウシュウ</t>
    </rPh>
    <rPh sb="8" eb="10">
      <t>ウンパン</t>
    </rPh>
    <rPh sb="11" eb="13">
      <t>ショブン</t>
    </rPh>
    <phoneticPr fontId="1"/>
  </si>
  <si>
    <r>
      <t>②産業廃棄物収集運搬、処分</t>
    </r>
    <r>
      <rPr>
        <sz val="11"/>
        <color rgb="FFFF0000"/>
        <rFont val="ＭＳ ゴシック"/>
        <family val="3"/>
        <charset val="128"/>
      </rPr>
      <t>*3</t>
    </r>
    <rPh sb="1" eb="3">
      <t>サンギョウ</t>
    </rPh>
    <rPh sb="3" eb="6">
      <t>ハイキブツ</t>
    </rPh>
    <rPh sb="6" eb="8">
      <t>シュウシュウ</t>
    </rPh>
    <rPh sb="8" eb="10">
      <t>ウンパン</t>
    </rPh>
    <rPh sb="11" eb="13">
      <t>ショブン</t>
    </rPh>
    <phoneticPr fontId="1"/>
  </si>
  <si>
    <r>
      <t>③特別管理産業廃棄物収集運搬、処分</t>
    </r>
    <r>
      <rPr>
        <sz val="11"/>
        <color rgb="FFFF0000"/>
        <rFont val="ＭＳ ゴシック"/>
        <family val="3"/>
        <charset val="128"/>
      </rPr>
      <t>*3</t>
    </r>
    <rPh sb="1" eb="3">
      <t>トクベツ</t>
    </rPh>
    <rPh sb="3" eb="5">
      <t>カンリ</t>
    </rPh>
    <rPh sb="5" eb="7">
      <t>サンギョウ</t>
    </rPh>
    <rPh sb="7" eb="10">
      <t>ハイキブツ</t>
    </rPh>
    <rPh sb="10" eb="12">
      <t>シュウシュウ</t>
    </rPh>
    <rPh sb="12" eb="14">
      <t>ウンパン</t>
    </rPh>
    <rPh sb="15" eb="17">
      <t>ショブン</t>
    </rPh>
    <phoneticPr fontId="1"/>
  </si>
  <si>
    <r>
      <t>①運送業務</t>
    </r>
    <r>
      <rPr>
        <sz val="11"/>
        <color rgb="FFFF0000"/>
        <rFont val="ＭＳ ゴシック"/>
        <family val="3"/>
        <charset val="128"/>
      </rPr>
      <t>*3</t>
    </r>
    <rPh sb="1" eb="3">
      <t>ウンソウ</t>
    </rPh>
    <rPh sb="3" eb="5">
      <t>ギョウム</t>
    </rPh>
    <phoneticPr fontId="1"/>
  </si>
  <si>
    <r>
      <t>①給食業務</t>
    </r>
    <r>
      <rPr>
        <sz val="11"/>
        <color rgb="FFFF0000"/>
        <rFont val="ＭＳ ゴシック"/>
        <family val="3"/>
        <charset val="128"/>
      </rPr>
      <t>*3</t>
    </r>
    <rPh sb="1" eb="3">
      <t>キュウショク</t>
    </rPh>
    <rPh sb="3" eb="5">
      <t>ギョウム</t>
    </rPh>
    <phoneticPr fontId="1"/>
  </si>
  <si>
    <r>
      <t>①クリーニング</t>
    </r>
    <r>
      <rPr>
        <sz val="11"/>
        <color rgb="FFFF0000"/>
        <rFont val="ＭＳ ゴシック"/>
        <family val="3"/>
        <charset val="128"/>
      </rPr>
      <t>*3</t>
    </r>
    <phoneticPr fontId="5"/>
  </si>
  <si>
    <r>
      <t>④その他の情報処理業務</t>
    </r>
    <r>
      <rPr>
        <sz val="11"/>
        <color rgb="FFFF0000"/>
        <rFont val="ＭＳ ゴシック"/>
        <family val="3"/>
        <charset val="128"/>
      </rPr>
      <t>*2</t>
    </r>
    <rPh sb="3" eb="4">
      <t>タ</t>
    </rPh>
    <rPh sb="5" eb="7">
      <t>ジョウホウ</t>
    </rPh>
    <rPh sb="7" eb="9">
      <t>ショリ</t>
    </rPh>
    <rPh sb="9" eb="11">
      <t>ギョウム</t>
    </rPh>
    <phoneticPr fontId="1"/>
  </si>
  <si>
    <r>
      <t>③その他のリース・レンタル</t>
    </r>
    <r>
      <rPr>
        <sz val="11"/>
        <color rgb="FFFF0000"/>
        <rFont val="ＭＳ ゴシック"/>
        <family val="3"/>
        <charset val="128"/>
      </rPr>
      <t>*2</t>
    </r>
    <rPh sb="3" eb="4">
      <t>タ</t>
    </rPh>
    <phoneticPr fontId="1"/>
  </si>
  <si>
    <r>
      <t>①その他</t>
    </r>
    <r>
      <rPr>
        <sz val="11"/>
        <color rgb="FFFF0000"/>
        <rFont val="ＭＳ ゴシック"/>
        <family val="3"/>
        <charset val="128"/>
      </rPr>
      <t>*2</t>
    </r>
    <rPh sb="3" eb="4">
      <t>タ</t>
    </rPh>
    <phoneticPr fontId="1"/>
  </si>
  <si>
    <r>
      <t>(1)印刷類</t>
    </r>
    <r>
      <rPr>
        <sz val="11"/>
        <color rgb="FFFF0000"/>
        <rFont val="ＭＳ ゴシック"/>
        <family val="3"/>
        <charset val="128"/>
      </rPr>
      <t>*1</t>
    </r>
    <phoneticPr fontId="5"/>
  </si>
  <si>
    <t>参加を希望する場合、希望欄にリストから「○」を選択してください。複数選択可。
*1 印刷類を希望する場合、別記第6号様式の提出が必要です。
*2 その他を希望する場合、具体的な内容欄に具体的に入力してください。
*3 許可、認可、登録が必要な業種を含みます。</t>
    <rPh sb="0" eb="2">
      <t>サンカ</t>
    </rPh>
    <rPh sb="42" eb="45">
      <t>インサツルイ</t>
    </rPh>
    <rPh sb="46" eb="48">
      <t>キボウ</t>
    </rPh>
    <rPh sb="50" eb="52">
      <t>バアイ</t>
    </rPh>
    <rPh sb="84" eb="87">
      <t>グタイテキ</t>
    </rPh>
    <phoneticPr fontId="6"/>
  </si>
  <si>
    <t>(8)電力・燃料類</t>
    <rPh sb="3" eb="5">
      <t>デンリョク</t>
    </rPh>
    <rPh sb="6" eb="8">
      <t>ネンリョウ</t>
    </rPh>
    <rPh sb="8" eb="9">
      <t>ルイ</t>
    </rPh>
    <phoneticPr fontId="1"/>
  </si>
  <si>
    <t>(薬品類)
薬局開設届、医薬品販売業許可証
医薬品製造業許可証、医薬部外品製造業許可証
医薬品輸入販売業許可証、毒物劇物販売業登録票
毒物劇物製造業登録票、毒物劇物輸入業登録票
(動物医薬品)
動物用医薬品店舗販売業、動物用医薬品特例販売業
(農薬)　農薬販売業届受理証</t>
    <phoneticPr fontId="5"/>
  </si>
  <si>
    <t>(肥料)　肥料販売業務開始届出書
(飼料)　飼料販売業者届出</t>
    <phoneticPr fontId="5"/>
  </si>
  <si>
    <t>販売所のある都道府県</t>
    <phoneticPr fontId="5"/>
  </si>
  <si>
    <t>高度管理医療機器等販売業許証
管理医療機器販売業届出
一般医療機器製造販売業許可のいずれか</t>
    <phoneticPr fontId="5"/>
  </si>
  <si>
    <t>一般電気事業許可、特定規模電気事業開始届出</t>
    <phoneticPr fontId="5"/>
  </si>
  <si>
    <t>経済産業省</t>
    <phoneticPr fontId="5"/>
  </si>
  <si>
    <t>(ガソリン、軽油、灯油、重油)
石油製品販売業開始届出、揮発油販売業者登録
(ガス)
液化石油ガス販売事業者登録
高圧ガス製造許可、高圧ガス販売事業届出</t>
    <phoneticPr fontId="5"/>
  </si>
  <si>
    <t>(車両整備)　自動車分解整備事業認証</t>
    <phoneticPr fontId="5"/>
  </si>
  <si>
    <t>(航空機整備)　航空機整備改造認定事業場</t>
    <phoneticPr fontId="5"/>
  </si>
  <si>
    <t>国土交通省</t>
    <phoneticPr fontId="5"/>
  </si>
  <si>
    <t>建築物環境衛生管理事業県知事登録
(清掃、環境衛生総合管理のいずれか)</t>
    <phoneticPr fontId="5"/>
  </si>
  <si>
    <t>建築物環境衛生管理事業県知事登録
(空気環境測定業、空気調和用ダクト清掃業
飲料水水質検査業、飲料水貯水槽清掃業
配水管清掃業、ねずみ昆虫等防除業
環境衛生総合管理業)のいずれか</t>
    <phoneticPr fontId="5"/>
  </si>
  <si>
    <t>熊本県薬務衛生課</t>
    <phoneticPr fontId="5"/>
  </si>
  <si>
    <t>(点検)　浄化槽保守点検業者登録
(清掃)　浄化槽清掃業者許可</t>
    <phoneticPr fontId="5"/>
  </si>
  <si>
    <t>熊本県下水環境課
熊本県内各市町村</t>
    <phoneticPr fontId="5"/>
  </si>
  <si>
    <t>昇降機検査資格</t>
    <phoneticPr fontId="5"/>
  </si>
  <si>
    <t>消防設備士免許</t>
    <phoneticPr fontId="5"/>
  </si>
  <si>
    <t>熊本県危機管理・防災消防総室</t>
    <phoneticPr fontId="5"/>
  </si>
  <si>
    <t>電気主任技術者免許</t>
    <phoneticPr fontId="5"/>
  </si>
  <si>
    <t>(小型ボイラー、小規模ボイラーを除くボイラー整備)
ボイラー整備士免許
(保守点検)
ボイラー技師免許</t>
    <phoneticPr fontId="5"/>
  </si>
  <si>
    <t>厚生労働省</t>
    <phoneticPr fontId="5"/>
  </si>
  <si>
    <t>機械警備業届出及び警備業認定</t>
    <phoneticPr fontId="5"/>
  </si>
  <si>
    <t>警備業認可、営業所設置届(県外本店のみ)</t>
    <phoneticPr fontId="5"/>
  </si>
  <si>
    <t>熊本県公安委員会</t>
    <phoneticPr fontId="5"/>
  </si>
  <si>
    <t>病院開設許可、又は診療所開設届</t>
    <phoneticPr fontId="5"/>
  </si>
  <si>
    <t>(土地家屋調査)　土地家屋調査士登録
(不動産鑑定)　不動産鑑定士、不動産鑑定業登録</t>
    <phoneticPr fontId="5"/>
  </si>
  <si>
    <t>(収集・運搬　)一般廃棄物収集運搬業許可
(処分)　一般廃棄物処分業許可</t>
    <phoneticPr fontId="5"/>
  </si>
  <si>
    <t>熊本県内各市町村
熊本県廃棄物対策課</t>
    <phoneticPr fontId="5"/>
  </si>
  <si>
    <t>(収集・運搬)　産業廃棄物収集運搬業許可
(処分)　産業廃棄物処分業許可</t>
    <phoneticPr fontId="5"/>
  </si>
  <si>
    <t>熊本県廃棄物対策課</t>
    <phoneticPr fontId="5"/>
  </si>
  <si>
    <t>(収集・運搬)　特別管理産業廃棄物収集運搬業許可
(処分)　特別管理産業廃棄物処分業許可</t>
    <phoneticPr fontId="5"/>
  </si>
  <si>
    <t>(旅客運送)　
一般乗合自動車運送業許可
一般貸切旅客自動車運送業許可
(貨物運送)
一般貨物自動車運送業許可
特定貨物自動車運送事業許可
貨物軽自動車運送事業届出</t>
    <phoneticPr fontId="5"/>
  </si>
  <si>
    <t>(デリバリー方式給食)　飲食店営業許可証</t>
    <phoneticPr fontId="5"/>
  </si>
  <si>
    <t>クリーニング所開設届</t>
    <phoneticPr fontId="5"/>
  </si>
  <si>
    <t>熊本県健康危機管理課</t>
    <phoneticPr fontId="5"/>
  </si>
  <si>
    <t>具体的な内容</t>
    <phoneticPr fontId="5"/>
  </si>
  <si>
    <t>必要な許可・認可・登録等</t>
    <phoneticPr fontId="5"/>
  </si>
  <si>
    <t>監督官庁</t>
    <phoneticPr fontId="5"/>
  </si>
  <si>
    <t>43_甲佐町</t>
  </si>
  <si>
    <t>①研修業務</t>
    <rPh sb="1" eb="3">
      <t>ケンシュウ</t>
    </rPh>
    <rPh sb="3" eb="5">
      <t>ギョウム</t>
    </rPh>
    <phoneticPr fontId="1"/>
  </si>
  <si>
    <t>Ver.8.0.1</t>
    <phoneticPr fontId="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</si>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</sst>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sz val="11"/>
      <color theme="1" tint="4.9989318521683403E-2"/>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48">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right style="hair">
        <color auto="1"/>
      </right>
      <top style="thin">
        <color indexed="64"/>
      </top>
      <bottom style="hair">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right style="hair">
        <color auto="1"/>
      </right>
      <top/>
      <bottom style="thin">
        <color indexed="64"/>
      </bottom>
      <diagonal/>
    </border>
    <border>
      <left/>
      <right style="hair">
        <color indexed="64"/>
      </right>
      <top style="hair">
        <color indexed="64"/>
      </top>
      <bottom/>
      <diagonal/>
    </border>
    <border>
      <left/>
      <right style="hair">
        <color indexed="64"/>
      </right>
      <top style="thin">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style="thin">
        <color auto="1"/>
      </bottom>
      <diagonal/>
    </border>
    <border>
      <left style="hair">
        <color indexed="64"/>
      </left>
      <right/>
      <top/>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410">
    <xf numFmtId="0" fontId="0" fillId="0" borderId="0" xfId="0">
      <alignment vertical="center"/>
    </xf>
    <xf numFmtId="49" fontId="19" fillId="2" borderId="0" xfId="0" applyNumberFormat="1" applyFont="1" applyFill="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4" fontId="19" fillId="2" borderId="38" xfId="0" applyNumberFormat="1"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wrapText="1"/>
      <protection locked="0"/>
    </xf>
    <xf numFmtId="49" fontId="19" fillId="2" borderId="9" xfId="0" applyNumberFormat="1" applyFont="1" applyFill="1" applyBorder="1" applyAlignment="1" applyProtection="1">
      <alignment horizontal="left" vertical="center" wrapText="1"/>
      <protection locked="0"/>
    </xf>
    <xf numFmtId="49" fontId="19" fillId="2" borderId="10" xfId="0" applyNumberFormat="1" applyFont="1" applyFill="1" applyBorder="1" applyAlignment="1" applyProtection="1">
      <alignment horizontal="left" vertical="center" wrapText="1"/>
      <protection locked="0"/>
    </xf>
    <xf numFmtId="49" fontId="19" fillId="2" borderId="39" xfId="0" applyNumberFormat="1" applyFont="1" applyFill="1" applyBorder="1" applyAlignment="1" applyProtection="1">
      <alignment horizontal="left" vertical="center" wrapText="1"/>
      <protection locked="0"/>
    </xf>
    <xf numFmtId="49" fontId="19" fillId="2" borderId="1" xfId="0" applyNumberFormat="1" applyFont="1" applyFill="1" applyBorder="1" applyAlignment="1" applyProtection="1">
      <alignment horizontal="left" vertical="center" wrapText="1"/>
      <protection locked="0"/>
    </xf>
    <xf numFmtId="49" fontId="19" fillId="2" borderId="40" xfId="0" applyNumberFormat="1" applyFont="1" applyFill="1" applyBorder="1" applyAlignment="1" applyProtection="1">
      <alignment horizontal="left" vertical="center" wrapText="1"/>
      <protection locked="0"/>
    </xf>
    <xf numFmtId="49" fontId="19" fillId="2" borderId="12" xfId="2" applyNumberFormat="1" applyFont="1" applyFill="1" applyBorder="1" applyAlignment="1" applyProtection="1">
      <alignment horizontal="center" vertical="center"/>
      <protection locked="0"/>
    </xf>
    <xf numFmtId="49" fontId="19" fillId="2" borderId="31" xfId="2" applyNumberFormat="1" applyFont="1" applyFill="1" applyBorder="1" applyAlignment="1" applyProtection="1">
      <alignment horizontal="center" vertical="center"/>
      <protection locked="0"/>
    </xf>
    <xf numFmtId="49" fontId="19" fillId="2" borderId="35" xfId="2" applyNumberFormat="1" applyFont="1" applyFill="1" applyBorder="1" applyAlignment="1" applyProtection="1">
      <alignment horizontal="center" vertical="center"/>
      <protection locked="0"/>
    </xf>
    <xf numFmtId="49" fontId="19" fillId="2" borderId="10" xfId="2" applyNumberFormat="1" applyFont="1" applyFill="1" applyBorder="1" applyAlignment="1" applyProtection="1">
      <alignment horizontal="center" vertical="center"/>
      <protection locked="0"/>
    </xf>
    <xf numFmtId="49" fontId="19" fillId="2" borderId="22" xfId="2" applyNumberFormat="1" applyFont="1" applyFill="1" applyBorder="1" applyAlignment="1" applyProtection="1">
      <alignment horizontal="center" vertical="center"/>
      <protection locked="0"/>
    </xf>
    <xf numFmtId="49" fontId="19" fillId="2" borderId="37" xfId="2" applyNumberFormat="1" applyFont="1" applyFill="1" applyBorder="1" applyAlignment="1" applyProtection="1">
      <alignment horizontal="center" vertical="center"/>
      <protection locked="0"/>
    </xf>
    <xf numFmtId="49" fontId="19" fillId="2" borderId="20" xfId="2" applyNumberFormat="1" applyFont="1" applyFill="1" applyBorder="1" applyAlignment="1" applyProtection="1">
      <alignment horizontal="center" vertical="center"/>
      <protection locked="0"/>
    </xf>
    <xf numFmtId="49" fontId="19" fillId="2" borderId="40" xfId="2" applyNumberFormat="1" applyFont="1" applyFill="1" applyBorder="1" applyAlignment="1" applyProtection="1">
      <alignment horizontal="center" vertical="center"/>
      <protection locked="0"/>
    </xf>
    <xf numFmtId="38" fontId="19" fillId="2" borderId="35"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1" xfId="1" applyNumberFormat="1" applyFont="1" applyFill="1" applyBorder="1" applyAlignment="1" applyProtection="1">
      <alignment horizontal="right" vertical="center"/>
      <protection locked="0"/>
    </xf>
    <xf numFmtId="49"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left" vertical="center"/>
      <protection locked="0"/>
    </xf>
    <xf numFmtId="38" fontId="19" fillId="2" borderId="22" xfId="1" applyNumberFormat="1" applyFont="1" applyFill="1" applyBorder="1" applyAlignment="1" applyProtection="1">
      <alignment horizontal="righ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14" fontId="19" fillId="2" borderId="0" xfId="0" applyNumberFormat="1" applyFont="1" applyFill="1" applyAlignment="1" applyProtection="1">
      <alignment horizontal="left" vertical="center"/>
      <protection locked="0"/>
    </xf>
    <xf numFmtId="182"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38" fontId="19" fillId="2" borderId="3" xfId="1" applyNumberFormat="1" applyFont="1" applyFill="1" applyBorder="1" applyAlignment="1" applyProtection="1">
      <alignment horizontal="right" vertical="center"/>
      <protection locked="0"/>
    </xf>
    <xf numFmtId="38" fontId="19" fillId="2" borderId="4" xfId="1" applyNumberFormat="1" applyFont="1" applyFill="1" applyBorder="1" applyAlignment="1" applyProtection="1">
      <alignment horizontal="right" vertical="center"/>
      <protection locked="0"/>
    </xf>
    <xf numFmtId="38" fontId="19" fillId="2" borderId="12" xfId="1"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178" fontId="19" fillId="2" borderId="7" xfId="1" applyNumberFormat="1" applyFont="1" applyFill="1" applyBorder="1" applyAlignment="1" applyProtection="1">
      <alignment horizontal="right" vertical="center"/>
      <protection locked="0"/>
    </xf>
    <xf numFmtId="38" fontId="19" fillId="2" borderId="32"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178" fontId="19" fillId="2" borderId="28" xfId="1" applyNumberFormat="1" applyFont="1" applyFill="1" applyBorder="1" applyAlignment="1" applyProtection="1">
      <alignment horizontal="right" vertical="center"/>
      <protection locked="0"/>
    </xf>
    <xf numFmtId="14" fontId="19" fillId="2" borderId="22" xfId="0" applyNumberFormat="1" applyFont="1" applyFill="1" applyBorder="1" applyAlignment="1" applyProtection="1">
      <alignment horizontal="left" vertical="center"/>
      <protection locked="0"/>
    </xf>
    <xf numFmtId="177" fontId="19" fillId="2" borderId="3" xfId="0" applyNumberFormat="1" applyFont="1" applyFill="1" applyBorder="1" applyAlignment="1" applyProtection="1">
      <alignment horizontal="left" vertical="center"/>
      <protection locked="0"/>
    </xf>
    <xf numFmtId="38" fontId="19" fillId="2" borderId="20" xfId="1" applyNumberFormat="1" applyFont="1" applyFill="1" applyBorder="1" applyAlignment="1" applyProtection="1">
      <alignment horizontal="right" vertical="center"/>
      <protection locked="0"/>
    </xf>
    <xf numFmtId="178" fontId="19" fillId="2" borderId="1" xfId="1" applyNumberFormat="1" applyFont="1" applyFill="1" applyBorder="1" applyAlignment="1" applyProtection="1">
      <alignment horizontal="right" vertical="center"/>
      <protection locked="0"/>
    </xf>
    <xf numFmtId="178" fontId="19" fillId="2" borderId="40" xfId="1" applyNumberFormat="1" applyFont="1" applyFill="1" applyBorder="1" applyAlignment="1" applyProtection="1">
      <alignment horizontal="right" vertical="center"/>
      <protection locked="0"/>
    </xf>
    <xf numFmtId="14" fontId="19" fillId="2" borderId="30" xfId="0" applyNumberFormat="1"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77" fontId="19" fillId="2" borderId="9" xfId="0" applyNumberFormat="1" applyFont="1" applyFill="1" applyBorder="1" applyAlignment="1" applyProtection="1">
      <alignment horizontal="left" vertical="center"/>
      <protection locked="0"/>
    </xf>
    <xf numFmtId="38" fontId="19" fillId="2" borderId="39" xfId="1" applyNumberFormat="1" applyFont="1" applyFill="1" applyBorder="1" applyAlignment="1" applyProtection="1">
      <alignment horizontal="right" vertical="center"/>
      <protection locked="0"/>
    </xf>
    <xf numFmtId="178" fontId="19" fillId="2" borderId="2" xfId="1" applyNumberFormat="1" applyFont="1" applyFill="1" applyBorder="1" applyAlignment="1" applyProtection="1">
      <alignment horizontal="right" vertical="center"/>
      <protection locked="0"/>
    </xf>
    <xf numFmtId="178" fontId="19" fillId="2" borderId="0" xfId="0" applyNumberFormat="1" applyFont="1" applyFill="1" applyAlignment="1" applyProtection="1">
      <alignment horizontal="left" vertical="center"/>
      <protection locked="0"/>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14" fontId="19" fillId="2" borderId="35" xfId="0" applyNumberFormat="1" applyFont="1" applyFill="1" applyBorder="1" applyAlignment="1" applyProtection="1">
      <alignment horizontal="left" vertical="center"/>
      <protection locked="0"/>
    </xf>
    <xf numFmtId="38" fontId="19" fillId="2" borderId="40" xfId="1" applyNumberFormat="1" applyFont="1" applyFill="1" applyBorder="1" applyAlignment="1" applyProtection="1">
      <alignment horizontal="right" vertical="center"/>
      <protection locked="0"/>
    </xf>
    <xf numFmtId="185"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0" fontId="19" fillId="2" borderId="0" xfId="0" applyFont="1" applyFill="1" applyAlignment="1" applyProtection="1">
      <alignment horizontal="left"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49" fontId="19" fillId="2" borderId="12"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49" fontId="19" fillId="2" borderId="33" xfId="2" applyNumberFormat="1" applyFont="1" applyFill="1" applyBorder="1" applyAlignment="1" applyProtection="1">
      <alignment horizontal="center" vertical="center"/>
      <protection locked="0"/>
    </xf>
    <xf numFmtId="49" fontId="19" fillId="2" borderId="29" xfId="2" applyNumberFormat="1" applyFont="1" applyFill="1" applyBorder="1" applyAlignment="1" applyProtection="1">
      <alignment horizontal="center" vertical="center"/>
      <protection locked="0"/>
    </xf>
    <xf numFmtId="49" fontId="19" fillId="2" borderId="34" xfId="2" applyNumberFormat="1" applyFont="1" applyFill="1" applyBorder="1" applyAlignment="1" applyProtection="1">
      <alignment horizontal="center" vertical="center"/>
      <protection locked="0"/>
    </xf>
    <xf numFmtId="49" fontId="19" fillId="2" borderId="17"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38" fontId="19" fillId="2" borderId="6" xfId="0" applyNumberFormat="1" applyFont="1" applyFill="1" applyBorder="1" applyAlignment="1" applyProtection="1">
      <alignment horizontal="left" vertical="center"/>
      <protection locked="0"/>
    </xf>
    <xf numFmtId="38" fontId="19" fillId="2" borderId="12"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49" fontId="19" fillId="2" borderId="35"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38" fontId="19" fillId="2" borderId="9" xfId="0"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38" fontId="19" fillId="2" borderId="35"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38" fontId="19" fillId="2" borderId="0" xfId="0" applyNumberFormat="1" applyFont="1" applyFill="1" applyAlignment="1" applyProtection="1">
      <alignment horizontal="right" vertical="center"/>
      <protection locked="0"/>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38" fontId="19" fillId="2" borderId="1" xfId="1" applyNumberFormat="1" applyFont="1" applyFill="1" applyBorder="1" applyAlignment="1" applyProtection="1">
      <alignment horizontal="right" vertical="center"/>
      <protection locked="0"/>
    </xf>
    <xf numFmtId="38" fontId="19" fillId="2" borderId="2" xfId="1" applyNumberFormat="1" applyFont="1" applyFill="1" applyBorder="1" applyAlignment="1" applyProtection="1">
      <alignment horizontal="right"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49" fontId="4" fillId="0" borderId="0" xfId="1"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1"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183" fontId="4" fillId="0" borderId="0" xfId="1" applyNumberFormat="1" applyFont="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1"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1"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21" fillId="0" borderId="0" xfId="0" applyFont="1" applyAlignment="1" applyProtection="1">
      <alignment vertical="top"/>
    </xf>
    <xf numFmtId="0" fontId="17" fillId="0" borderId="21" xfId="0" applyFont="1" applyBorder="1" applyAlignment="1" applyProtection="1">
      <alignment vertical="top"/>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9" xfId="0" applyFont="1" applyBorder="1" applyProtection="1">
      <alignment vertical="center"/>
    </xf>
    <xf numFmtId="0" fontId="22"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1" xfId="2" applyFont="1" applyBorder="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181" fontId="4" fillId="0" borderId="0" xfId="0"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7" fillId="0" borderId="0" xfId="0" applyNumberFormat="1" applyFont="1" applyAlignment="1" applyProtection="1">
      <alignment horizontal="right" vertical="top"/>
    </xf>
    <xf numFmtId="0" fontId="17" fillId="0" borderId="0" xfId="0" applyFont="1" applyAlignment="1" applyProtection="1">
      <alignmen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17" fillId="0" borderId="0" xfId="2" applyFont="1" applyAlignment="1" applyProtection="1">
      <alignment horizontal="left" vertical="center" wrapText="1"/>
    </xf>
    <xf numFmtId="0" fontId="4" fillId="0" borderId="20"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5" xfId="2" applyFont="1" applyBorder="1" applyAlignment="1" applyProtection="1">
      <alignment horizontal="center" vertical="center"/>
    </xf>
    <xf numFmtId="0" fontId="4" fillId="0" borderId="16" xfId="2" applyFont="1" applyBorder="1" applyAlignment="1" applyProtection="1">
      <alignment horizontal="center" vertical="center"/>
    </xf>
    <xf numFmtId="0" fontId="4" fillId="0" borderId="18" xfId="2" applyFont="1" applyBorder="1" applyAlignment="1" applyProtection="1">
      <alignment horizontal="center" vertical="center"/>
    </xf>
    <xf numFmtId="49" fontId="4" fillId="0" borderId="20"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8" xfId="0" applyFont="1" applyBorder="1" applyAlignment="1" applyProtection="1">
      <alignment horizontal="center" vertical="center"/>
    </xf>
    <xf numFmtId="180" fontId="4" fillId="0" borderId="21" xfId="0" applyNumberFormat="1" applyFont="1" applyBorder="1" applyProtection="1">
      <alignment vertical="center"/>
    </xf>
    <xf numFmtId="0" fontId="4" fillId="0" borderId="2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4" fillId="3" borderId="22"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0" borderId="12"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0" fontId="4" fillId="3" borderId="12"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38" fontId="4" fillId="0" borderId="36" xfId="0" applyNumberFormat="1" applyFont="1" applyBorder="1" applyAlignment="1" applyProtection="1">
      <alignment horizontal="right" vertical="center"/>
    </xf>
    <xf numFmtId="38" fontId="4" fillId="0" borderId="23" xfId="0" applyNumberFormat="1" applyFont="1" applyBorder="1" applyAlignment="1" applyProtection="1">
      <alignment horizontal="right" vertical="center"/>
    </xf>
    <xf numFmtId="0" fontId="18" fillId="0" borderId="21" xfId="0" applyFont="1" applyBorder="1" applyProtection="1">
      <alignment vertical="center"/>
    </xf>
    <xf numFmtId="0" fontId="4" fillId="0" borderId="33" xfId="0" applyFont="1" applyBorder="1" applyAlignment="1" applyProtection="1">
      <alignment horizontal="left" vertical="center"/>
    </xf>
    <xf numFmtId="0" fontId="4" fillId="0" borderId="29" xfId="0" applyFont="1" applyBorder="1" applyAlignment="1" applyProtection="1">
      <alignment horizontal="left" vertical="center"/>
    </xf>
    <xf numFmtId="0" fontId="4" fillId="0" borderId="34" xfId="0" applyFont="1" applyBorder="1" applyAlignment="1" applyProtection="1">
      <alignment horizontal="left" vertical="center"/>
    </xf>
    <xf numFmtId="0" fontId="18" fillId="0" borderId="7" xfId="0" applyFont="1" applyBorder="1" applyProtection="1">
      <alignment vertical="center"/>
    </xf>
    <xf numFmtId="0" fontId="4" fillId="0" borderId="17" xfId="0" applyFont="1" applyBorder="1" applyAlignment="1" applyProtection="1">
      <alignment horizontal="left" vertical="top"/>
    </xf>
    <xf numFmtId="0" fontId="4" fillId="0" borderId="13" xfId="0" applyFont="1" applyBorder="1" applyAlignment="1" applyProtection="1">
      <alignment horizontal="left" vertical="top"/>
    </xf>
    <xf numFmtId="0" fontId="4" fillId="0" borderId="14" xfId="0" applyFont="1" applyBorder="1" applyAlignment="1" applyProtection="1">
      <alignment horizontal="left" vertical="top"/>
    </xf>
    <xf numFmtId="0" fontId="18" fillId="0" borderId="14" xfId="0" applyFont="1" applyBorder="1" applyProtection="1">
      <alignment vertical="center"/>
    </xf>
    <xf numFmtId="0" fontId="4" fillId="0" borderId="0" xfId="0" applyFont="1" applyAlignment="1" applyProtection="1">
      <alignment horizontal="left" vertical="top"/>
    </xf>
    <xf numFmtId="182" fontId="4" fillId="0" borderId="0" xfId="1" applyNumberFormat="1" applyFont="1" applyProtection="1">
      <alignment vertical="center"/>
    </xf>
    <xf numFmtId="178" fontId="4" fillId="0" borderId="21" xfId="1" applyNumberFormat="1" applyFont="1" applyBorder="1" applyAlignment="1" applyProtection="1">
      <alignment horizontal="right" vertical="center"/>
    </xf>
    <xf numFmtId="177" fontId="15" fillId="0" borderId="0" xfId="0" applyNumberFormat="1" applyFont="1" applyAlignment="1" applyProtection="1">
      <alignment horizontal="right" vertical="top"/>
    </xf>
    <xf numFmtId="177" fontId="17"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0" fontId="4" fillId="0" borderId="0" xfId="0" applyFont="1" applyAlignment="1" applyProtection="1">
      <alignment horizontal="left" vertical="center"/>
    </xf>
    <xf numFmtId="178" fontId="4" fillId="0" borderId="0" xfId="1" applyNumberFormat="1" applyFont="1" applyProtection="1">
      <alignment vertical="center"/>
    </xf>
    <xf numFmtId="182" fontId="15" fillId="0" borderId="0" xfId="0" applyNumberFormat="1" applyFont="1" applyAlignment="1" applyProtection="1">
      <alignment horizontal="right" vertical="top"/>
    </xf>
    <xf numFmtId="0" fontId="23" fillId="0" borderId="0" xfId="0" applyFont="1" applyAlignment="1" applyProtection="1">
      <alignment vertical="top"/>
    </xf>
    <xf numFmtId="0" fontId="23" fillId="0" borderId="21" xfId="0" applyFont="1" applyBorder="1" applyAlignment="1" applyProtection="1">
      <alignment vertical="top"/>
    </xf>
    <xf numFmtId="0" fontId="4" fillId="0" borderId="22" xfId="1" applyFont="1" applyBorder="1" applyAlignment="1" applyProtection="1">
      <alignment horizontal="left" vertical="center"/>
    </xf>
    <xf numFmtId="0" fontId="4" fillId="0" borderId="3" xfId="1" applyFont="1" applyBorder="1" applyAlignment="1" applyProtection="1">
      <alignment horizontal="left" vertical="center"/>
    </xf>
    <xf numFmtId="0" fontId="4" fillId="0" borderId="4" xfId="1" applyFont="1" applyBorder="1" applyAlignment="1" applyProtection="1">
      <alignment horizontal="left" vertical="center"/>
    </xf>
    <xf numFmtId="0" fontId="4" fillId="0" borderId="12" xfId="1" applyFont="1" applyBorder="1" applyAlignment="1" applyProtection="1">
      <alignment horizontal="left" vertical="center"/>
    </xf>
    <xf numFmtId="0" fontId="4" fillId="0" borderId="6" xfId="1" applyFont="1" applyBorder="1" applyAlignment="1" applyProtection="1">
      <alignment horizontal="left" vertical="center"/>
    </xf>
    <xf numFmtId="0" fontId="4" fillId="0" borderId="7" xfId="1" applyFont="1" applyBorder="1" applyAlignment="1" applyProtection="1">
      <alignment horizontal="left" vertical="center"/>
    </xf>
    <xf numFmtId="38" fontId="19" fillId="0" borderId="12" xfId="1" applyNumberFormat="1" applyFont="1" applyBorder="1" applyAlignment="1" applyProtection="1">
      <alignment horizontal="right" vertical="center"/>
    </xf>
    <xf numFmtId="182" fontId="19" fillId="0" borderId="6" xfId="1" applyNumberFormat="1" applyFont="1" applyBorder="1" applyAlignment="1" applyProtection="1">
      <alignment horizontal="right" vertical="center"/>
    </xf>
    <xf numFmtId="182" fontId="19" fillId="0" borderId="7" xfId="1" applyNumberFormat="1" applyFont="1" applyBorder="1" applyAlignment="1" applyProtection="1">
      <alignment horizontal="right" vertical="center"/>
    </xf>
    <xf numFmtId="0" fontId="19" fillId="0" borderId="35" xfId="1" applyFont="1" applyBorder="1" applyAlignment="1" applyProtection="1">
      <alignment horizontal="left" vertical="center"/>
    </xf>
    <xf numFmtId="0" fontId="4" fillId="0" borderId="9" xfId="1" applyFont="1" applyBorder="1" applyAlignment="1" applyProtection="1">
      <alignment horizontal="left" vertical="center"/>
    </xf>
    <xf numFmtId="0" fontId="4" fillId="0" borderId="11" xfId="1" applyFont="1" applyBorder="1" applyAlignment="1" applyProtection="1">
      <alignment horizontal="left" vertical="center"/>
    </xf>
    <xf numFmtId="0" fontId="13" fillId="0" borderId="0" xfId="0" applyFont="1" applyAlignment="1" applyProtection="1">
      <alignment horizontal="left" vertical="top"/>
    </xf>
    <xf numFmtId="178" fontId="4" fillId="0" borderId="0" xfId="1" applyNumberFormat="1" applyFont="1" applyAlignment="1" applyProtection="1">
      <alignment vertical="top"/>
    </xf>
    <xf numFmtId="0" fontId="17" fillId="0" borderId="0" xfId="0" applyFont="1" applyAlignment="1" applyProtection="1">
      <alignment horizontal="left" vertical="top" wrapText="1"/>
    </xf>
    <xf numFmtId="0" fontId="4" fillId="0" borderId="20"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0" fontId="4" fillId="0" borderId="20" xfId="1" applyFont="1" applyBorder="1" applyAlignment="1" applyProtection="1">
      <alignment horizontal="center" vertical="center"/>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0" fontId="4" fillId="0" borderId="22"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12" xfId="2" applyFont="1" applyBorder="1" applyProtection="1">
      <alignment vertical="center"/>
    </xf>
    <xf numFmtId="0" fontId="4" fillId="0" borderId="6" xfId="2" applyFont="1" applyBorder="1" applyProtection="1">
      <alignment vertical="center"/>
    </xf>
    <xf numFmtId="0" fontId="4" fillId="0" borderId="7" xfId="2" applyFont="1" applyBorder="1" applyProtection="1">
      <alignment vertical="center"/>
    </xf>
    <xf numFmtId="0" fontId="4" fillId="0" borderId="32" xfId="2" applyFont="1" applyBorder="1" applyProtection="1">
      <alignment vertical="center"/>
    </xf>
    <xf numFmtId="0" fontId="4" fillId="0" borderId="27" xfId="2" applyFont="1" applyBorder="1" applyProtection="1">
      <alignment vertical="center"/>
    </xf>
    <xf numFmtId="0" fontId="4" fillId="0" borderId="28" xfId="2" applyFont="1" applyBorder="1" applyProtection="1">
      <alignment vertical="center"/>
    </xf>
    <xf numFmtId="0" fontId="4" fillId="0" borderId="24" xfId="0" applyFont="1" applyBorder="1" applyProtection="1">
      <alignment vertical="center"/>
    </xf>
    <xf numFmtId="0" fontId="4" fillId="0" borderId="25" xfId="0" applyFont="1" applyBorder="1" applyProtection="1">
      <alignment vertical="center"/>
    </xf>
    <xf numFmtId="0" fontId="4" fillId="0" borderId="26" xfId="0" applyFont="1" applyBorder="1" applyProtection="1">
      <alignment vertical="center"/>
    </xf>
    <xf numFmtId="38" fontId="19" fillId="0" borderId="24" xfId="1" applyNumberFormat="1" applyFont="1" applyBorder="1" applyAlignment="1" applyProtection="1">
      <alignment horizontal="right" vertical="center"/>
    </xf>
    <xf numFmtId="178" fontId="19" fillId="0" borderId="25" xfId="1" applyNumberFormat="1" applyFont="1" applyBorder="1" applyAlignment="1" applyProtection="1">
      <alignment horizontal="right" vertical="center"/>
    </xf>
    <xf numFmtId="178" fontId="19" fillId="0" borderId="26" xfId="1" applyNumberFormat="1" applyFont="1" applyBorder="1" applyAlignment="1" applyProtection="1">
      <alignment horizontal="right" vertical="center"/>
    </xf>
    <xf numFmtId="0" fontId="4" fillId="0" borderId="15" xfId="1" applyFont="1" applyBorder="1" applyAlignment="1" applyProtection="1">
      <alignment horizontal="left" vertical="center"/>
    </xf>
    <xf numFmtId="0" fontId="4" fillId="0" borderId="16" xfId="1" applyFont="1" applyBorder="1" applyAlignment="1" applyProtection="1">
      <alignment horizontal="left" vertical="center"/>
    </xf>
    <xf numFmtId="0" fontId="4" fillId="0" borderId="18" xfId="1" applyFont="1" applyBorder="1" applyAlignment="1" applyProtection="1">
      <alignment horizontal="left" vertical="center"/>
    </xf>
    <xf numFmtId="0" fontId="4" fillId="0" borderId="33" xfId="1" applyFont="1" applyBorder="1" applyAlignment="1" applyProtection="1">
      <alignment horizontal="left" vertical="center"/>
    </xf>
    <xf numFmtId="0" fontId="4" fillId="0" borderId="29" xfId="1" applyFont="1" applyBorder="1" applyAlignment="1" applyProtection="1">
      <alignment horizontal="left" vertical="center"/>
    </xf>
    <xf numFmtId="0" fontId="4" fillId="0" borderId="34" xfId="1" applyFont="1" applyBorder="1" applyAlignment="1" applyProtection="1">
      <alignment horizontal="left" vertical="center"/>
    </xf>
    <xf numFmtId="186" fontId="19" fillId="0" borderId="24" xfId="1" applyNumberFormat="1" applyFont="1" applyBorder="1" applyAlignment="1" applyProtection="1">
      <alignment horizontal="right" vertical="center"/>
    </xf>
    <xf numFmtId="184" fontId="19" fillId="0" borderId="25" xfId="1" applyNumberFormat="1" applyFont="1" applyBorder="1" applyAlignment="1" applyProtection="1">
      <alignment horizontal="right" vertical="center"/>
    </xf>
    <xf numFmtId="184" fontId="19" fillId="0" borderId="26" xfId="1" applyNumberFormat="1" applyFont="1" applyBorder="1" applyAlignment="1" applyProtection="1">
      <alignment horizontal="right" vertical="center"/>
    </xf>
    <xf numFmtId="0" fontId="13" fillId="0" borderId="14" xfId="0" applyFont="1" applyBorder="1" applyAlignment="1" applyProtection="1">
      <alignment vertical="top"/>
    </xf>
    <xf numFmtId="0" fontId="17" fillId="0" borderId="13" xfId="0" applyFont="1" applyBorder="1" applyAlignment="1" applyProtection="1">
      <alignment horizontal="left" vertical="center" wrapText="1"/>
    </xf>
    <xf numFmtId="177" fontId="4" fillId="0" borderId="15" xfId="0" applyNumberFormat="1" applyFont="1" applyBorder="1" applyAlignment="1" applyProtection="1">
      <alignment horizontal="center" vertical="center" wrapText="1"/>
    </xf>
    <xf numFmtId="177" fontId="4" fillId="0" borderId="16" xfId="0" applyNumberFormat="1" applyFont="1" applyBorder="1" applyAlignment="1" applyProtection="1">
      <alignment horizontal="center" vertical="center" wrapText="1"/>
    </xf>
    <xf numFmtId="177" fontId="4" fillId="0" borderId="18" xfId="0" applyNumberFormat="1" applyFont="1" applyBorder="1" applyAlignment="1" applyProtection="1">
      <alignment horizontal="center" vertical="center" wrapText="1"/>
    </xf>
    <xf numFmtId="178" fontId="4" fillId="0" borderId="23" xfId="1" applyNumberFormat="1" applyFont="1" applyBorder="1" applyProtection="1">
      <alignment vertical="center"/>
    </xf>
    <xf numFmtId="178" fontId="4" fillId="0" borderId="4" xfId="1" applyNumberFormat="1" applyFont="1" applyBorder="1" applyProtection="1">
      <alignment vertical="center"/>
    </xf>
    <xf numFmtId="178" fontId="4" fillId="0" borderId="18" xfId="1" applyNumberFormat="1" applyFont="1" applyBorder="1" applyProtection="1">
      <alignment vertical="center"/>
    </xf>
    <xf numFmtId="177" fontId="4" fillId="0" borderId="19" xfId="0" applyNumberFormat="1" applyFont="1" applyBorder="1" applyAlignment="1" applyProtection="1">
      <alignment horizontal="center" vertical="center" wrapText="1"/>
    </xf>
    <xf numFmtId="177" fontId="4" fillId="0" borderId="0" xfId="0" applyNumberFormat="1" applyFont="1" applyAlignment="1" applyProtection="1">
      <alignment horizontal="center" vertical="center" wrapText="1"/>
    </xf>
    <xf numFmtId="177" fontId="4" fillId="0" borderId="21" xfId="0" applyNumberFormat="1" applyFont="1" applyBorder="1" applyAlignment="1" applyProtection="1">
      <alignment horizontal="center" vertical="center" wrapText="1"/>
    </xf>
    <xf numFmtId="178" fontId="4" fillId="0" borderId="13" xfId="1" applyNumberFormat="1" applyFont="1" applyBorder="1" applyProtection="1">
      <alignment vertical="center"/>
    </xf>
    <xf numFmtId="178" fontId="4" fillId="0" borderId="34" xfId="1" applyNumberFormat="1" applyFont="1" applyBorder="1" applyProtection="1">
      <alignment vertical="center"/>
    </xf>
    <xf numFmtId="14" fontId="4" fillId="0" borderId="0" xfId="1" applyNumberFormat="1" applyFont="1" applyProtection="1">
      <alignment vertical="center"/>
    </xf>
    <xf numFmtId="178" fontId="4" fillId="0" borderId="11" xfId="1" applyNumberFormat="1" applyFont="1" applyBorder="1" applyProtection="1">
      <alignment vertical="center"/>
    </xf>
    <xf numFmtId="177" fontId="4" fillId="0" borderId="17" xfId="0" applyNumberFormat="1" applyFont="1" applyBorder="1" applyAlignment="1" applyProtection="1">
      <alignment horizontal="center" vertical="center" wrapText="1"/>
    </xf>
    <xf numFmtId="177" fontId="4" fillId="0" borderId="13" xfId="0" applyNumberFormat="1" applyFont="1" applyBorder="1" applyAlignment="1" applyProtection="1">
      <alignment horizontal="center" vertical="center" wrapText="1"/>
    </xf>
    <xf numFmtId="177" fontId="4" fillId="0" borderId="14" xfId="0" applyNumberFormat="1" applyFont="1" applyBorder="1" applyAlignment="1" applyProtection="1">
      <alignment horizontal="center" vertical="center" wrapText="1"/>
    </xf>
    <xf numFmtId="0" fontId="15" fillId="0" borderId="0" xfId="2" applyFont="1" applyAlignment="1" applyProtection="1">
      <alignment vertical="top"/>
    </xf>
    <xf numFmtId="0" fontId="15" fillId="0" borderId="0" xfId="2" applyFont="1" applyProtection="1">
      <alignment vertical="center"/>
    </xf>
    <xf numFmtId="0" fontId="13" fillId="0" borderId="0" xfId="2" applyFont="1" applyProtection="1">
      <alignment vertical="center"/>
    </xf>
    <xf numFmtId="0" fontId="4" fillId="0" borderId="19" xfId="1" applyFont="1" applyBorder="1" applyAlignment="1" applyProtection="1">
      <alignment horizontal="left" vertical="center"/>
    </xf>
    <xf numFmtId="0" fontId="4" fillId="0" borderId="0" xfId="1" applyFont="1" applyAlignment="1" applyProtection="1">
      <alignment horizontal="left" vertical="center"/>
    </xf>
    <xf numFmtId="0" fontId="4" fillId="0" borderId="21" xfId="1" applyFont="1" applyBorder="1" applyAlignment="1" applyProtection="1">
      <alignment horizontal="left" vertical="center"/>
    </xf>
    <xf numFmtId="0" fontId="4" fillId="0" borderId="33" xfId="2" applyFont="1" applyBorder="1" applyAlignment="1" applyProtection="1">
      <alignment horizontal="left" vertical="center"/>
    </xf>
    <xf numFmtId="0" fontId="4" fillId="0" borderId="29" xfId="2" applyFont="1" applyBorder="1" applyAlignment="1" applyProtection="1">
      <alignment horizontal="left" vertical="center"/>
    </xf>
    <xf numFmtId="0" fontId="4" fillId="0" borderId="34" xfId="2" applyFont="1" applyBorder="1" applyAlignment="1" applyProtection="1">
      <alignment horizontal="left" vertical="center"/>
    </xf>
    <xf numFmtId="0" fontId="4" fillId="0" borderId="24" xfId="1" applyFont="1" applyBorder="1" applyAlignment="1" applyProtection="1">
      <alignment horizontal="left" vertical="center"/>
    </xf>
    <xf numFmtId="0" fontId="4" fillId="0" borderId="25" xfId="1" applyFont="1" applyBorder="1" applyAlignment="1" applyProtection="1">
      <alignment horizontal="left" vertical="center"/>
    </xf>
    <xf numFmtId="0" fontId="4" fillId="0" borderId="26" xfId="1" applyFont="1" applyBorder="1" applyAlignment="1" applyProtection="1">
      <alignment horizontal="left" vertical="center"/>
    </xf>
    <xf numFmtId="0" fontId="15" fillId="0" borderId="0" xfId="0" applyFont="1" applyAlignment="1" applyProtection="1">
      <alignment vertical="center" wrapText="1"/>
    </xf>
    <xf numFmtId="0" fontId="12" fillId="0" borderId="13" xfId="2" applyFont="1" applyBorder="1" applyProtection="1">
      <alignment vertical="center"/>
    </xf>
    <xf numFmtId="0" fontId="13" fillId="0" borderId="13" xfId="0" applyFont="1" applyBorder="1" applyAlignment="1" applyProtection="1">
      <alignment vertical="center" wrapText="1"/>
    </xf>
    <xf numFmtId="0" fontId="4" fillId="0" borderId="20" xfId="2" applyFont="1" applyBorder="1" applyProtection="1">
      <alignment vertical="center"/>
    </xf>
    <xf numFmtId="0" fontId="4" fillId="0" borderId="1" xfId="2" applyFont="1" applyBorder="1" applyProtection="1">
      <alignment vertical="center"/>
    </xf>
    <xf numFmtId="0" fontId="4" fillId="0" borderId="2" xfId="2" applyFont="1" applyBorder="1" applyProtection="1">
      <alignment vertical="center"/>
    </xf>
    <xf numFmtId="0" fontId="4" fillId="0" borderId="20" xfId="2" applyFont="1" applyBorder="1" applyAlignment="1" applyProtection="1">
      <alignment horizontal="center" vertical="center"/>
    </xf>
    <xf numFmtId="0" fontId="4" fillId="0" borderId="40" xfId="2" applyFont="1" applyBorder="1" applyAlignment="1" applyProtection="1">
      <alignment horizontal="center" vertical="center"/>
    </xf>
    <xf numFmtId="0" fontId="4" fillId="0" borderId="39" xfId="2" applyFont="1" applyBorder="1" applyProtection="1">
      <alignment vertical="center"/>
    </xf>
    <xf numFmtId="0" fontId="4" fillId="0" borderId="40" xfId="2" applyFont="1" applyBorder="1" applyProtection="1">
      <alignment vertical="center"/>
    </xf>
    <xf numFmtId="0" fontId="19" fillId="0" borderId="39" xfId="0" applyFont="1" applyBorder="1" applyProtection="1">
      <alignment vertical="center"/>
    </xf>
    <xf numFmtId="0" fontId="19" fillId="0" borderId="1" xfId="0" applyFont="1" applyBorder="1" applyProtection="1">
      <alignment vertical="center"/>
    </xf>
    <xf numFmtId="0" fontId="19" fillId="0" borderId="2" xfId="0" applyFont="1" applyBorder="1" applyProtection="1">
      <alignment vertical="center"/>
    </xf>
    <xf numFmtId="0" fontId="4" fillId="0" borderId="15" xfId="0" applyFont="1" applyBorder="1" applyAlignment="1" applyProtection="1">
      <alignment vertical="top" wrapText="1"/>
    </xf>
    <xf numFmtId="0" fontId="4" fillId="0" borderId="16" xfId="0" applyFont="1" applyBorder="1" applyAlignment="1" applyProtection="1">
      <alignment vertical="top" wrapText="1"/>
    </xf>
    <xf numFmtId="0" fontId="4" fillId="0" borderId="18" xfId="0" applyFont="1" applyBorder="1" applyAlignment="1" applyProtection="1">
      <alignment vertical="top" wrapText="1"/>
    </xf>
    <xf numFmtId="0" fontId="4" fillId="0" borderId="22" xfId="2" applyFont="1" applyBorder="1" applyAlignment="1" applyProtection="1">
      <alignment vertical="center" wrapText="1"/>
    </xf>
    <xf numFmtId="0" fontId="4" fillId="0" borderId="3" xfId="2" applyFont="1" applyBorder="1" applyAlignment="1" applyProtection="1">
      <alignment vertical="center" wrapText="1"/>
    </xf>
    <xf numFmtId="0" fontId="4" fillId="0" borderId="4" xfId="2" applyFont="1" applyBorder="1" applyAlignment="1" applyProtection="1">
      <alignment vertical="center" wrapText="1"/>
    </xf>
    <xf numFmtId="49" fontId="19" fillId="3" borderId="30" xfId="0" applyNumberFormat="1" applyFont="1" applyFill="1" applyBorder="1" applyAlignment="1" applyProtection="1">
      <alignment vertical="center" wrapText="1"/>
    </xf>
    <xf numFmtId="49" fontId="19" fillId="3" borderId="3" xfId="0" applyNumberFormat="1" applyFont="1" applyFill="1" applyBorder="1" applyAlignment="1" applyProtection="1">
      <alignment vertical="center" wrapText="1"/>
    </xf>
    <xf numFmtId="49" fontId="19" fillId="3" borderId="37" xfId="0" applyNumberFormat="1" applyFont="1" applyFill="1" applyBorder="1" applyAlignment="1" applyProtection="1">
      <alignment vertical="center" wrapText="1"/>
    </xf>
    <xf numFmtId="49" fontId="19" fillId="0" borderId="30" xfId="0" applyNumberFormat="1" applyFont="1" applyBorder="1" applyAlignment="1" applyProtection="1">
      <alignment vertical="center" wrapText="1"/>
    </xf>
    <xf numFmtId="49" fontId="19" fillId="0" borderId="3" xfId="0" applyNumberFormat="1" applyFont="1" applyBorder="1" applyAlignment="1" applyProtection="1">
      <alignment vertical="center" wrapText="1"/>
    </xf>
    <xf numFmtId="49" fontId="19" fillId="0" borderId="37" xfId="0" applyNumberFormat="1" applyFont="1" applyBorder="1" applyAlignment="1" applyProtection="1">
      <alignment vertical="center" wrapText="1"/>
    </xf>
    <xf numFmtId="49" fontId="19" fillId="0" borderId="4" xfId="0" applyNumberFormat="1" applyFont="1" applyBorder="1" applyAlignment="1" applyProtection="1">
      <alignment vertical="center" wrapText="1"/>
    </xf>
    <xf numFmtId="183" fontId="4" fillId="0" borderId="0" xfId="2" applyNumberFormat="1" applyFont="1" applyProtection="1">
      <alignment vertical="center"/>
    </xf>
    <xf numFmtId="0" fontId="4" fillId="0" borderId="19" xfId="0" applyFont="1" applyBorder="1" applyAlignment="1" applyProtection="1">
      <alignment vertical="top" wrapText="1"/>
    </xf>
    <xf numFmtId="0" fontId="4" fillId="0" borderId="0" xfId="0" applyFont="1" applyAlignment="1" applyProtection="1">
      <alignment vertical="top" wrapText="1"/>
    </xf>
    <xf numFmtId="0" fontId="4" fillId="0" borderId="21" xfId="0" applyFont="1" applyBorder="1" applyAlignment="1" applyProtection="1">
      <alignment vertical="top" wrapText="1"/>
    </xf>
    <xf numFmtId="0" fontId="4" fillId="0" borderId="12" xfId="2" applyFont="1" applyBorder="1" applyAlignment="1" applyProtection="1">
      <alignment vertical="center" wrapText="1"/>
    </xf>
    <xf numFmtId="0" fontId="4" fillId="0" borderId="6" xfId="2" applyFont="1" applyBorder="1" applyAlignment="1" applyProtection="1">
      <alignment vertical="center" wrapText="1"/>
    </xf>
    <xf numFmtId="0" fontId="4" fillId="0" borderId="7" xfId="2" applyFont="1" applyBorder="1" applyAlignment="1" applyProtection="1">
      <alignment vertical="center" wrapText="1"/>
    </xf>
    <xf numFmtId="49" fontId="19" fillId="3" borderId="5" xfId="0" applyNumberFormat="1" applyFont="1" applyFill="1" applyBorder="1" applyAlignment="1" applyProtection="1">
      <alignment vertical="center" wrapText="1"/>
    </xf>
    <xf numFmtId="49" fontId="19" fillId="3" borderId="6" xfId="0" applyNumberFormat="1" applyFont="1" applyFill="1" applyBorder="1" applyAlignment="1" applyProtection="1">
      <alignment vertical="center" wrapText="1"/>
    </xf>
    <xf numFmtId="49" fontId="19" fillId="0" borderId="5" xfId="0" applyNumberFormat="1" applyFont="1" applyBorder="1" applyAlignment="1" applyProtection="1">
      <alignment vertical="center" wrapText="1"/>
    </xf>
    <xf numFmtId="49" fontId="19" fillId="0" borderId="6" xfId="0" applyNumberFormat="1" applyFont="1" applyBorder="1" applyAlignment="1" applyProtection="1">
      <alignment vertical="center" wrapText="1"/>
    </xf>
    <xf numFmtId="49" fontId="19" fillId="0" borderId="31" xfId="0" applyNumberFormat="1" applyFont="1" applyBorder="1" applyAlignment="1" applyProtection="1">
      <alignment vertical="center" wrapText="1"/>
    </xf>
    <xf numFmtId="49" fontId="19" fillId="0" borderId="7" xfId="0" applyNumberFormat="1" applyFont="1" applyBorder="1" applyAlignment="1" applyProtection="1">
      <alignment vertical="center" wrapText="1"/>
    </xf>
    <xf numFmtId="0" fontId="4" fillId="0" borderId="17" xfId="0" applyFont="1" applyBorder="1" applyAlignment="1" applyProtection="1">
      <alignment vertical="top" wrapText="1"/>
    </xf>
    <xf numFmtId="0" fontId="4" fillId="0" borderId="13" xfId="0" applyFont="1" applyBorder="1" applyAlignment="1" applyProtection="1">
      <alignment vertical="top" wrapText="1"/>
    </xf>
    <xf numFmtId="0" fontId="4" fillId="0" borderId="14" xfId="0" applyFont="1" applyBorder="1" applyAlignment="1" applyProtection="1">
      <alignment vertical="top" wrapText="1"/>
    </xf>
    <xf numFmtId="0" fontId="4" fillId="0" borderId="35" xfId="2" applyFont="1" applyBorder="1" applyAlignment="1" applyProtection="1">
      <alignment vertical="center" wrapText="1"/>
    </xf>
    <xf numFmtId="0" fontId="4" fillId="0" borderId="9" xfId="2" applyFont="1" applyBorder="1" applyAlignment="1" applyProtection="1">
      <alignment vertical="center" wrapText="1"/>
    </xf>
    <xf numFmtId="0" fontId="4" fillId="0" borderId="11" xfId="2" applyFont="1" applyBorder="1" applyAlignment="1" applyProtection="1">
      <alignment vertical="center" wrapText="1"/>
    </xf>
    <xf numFmtId="49" fontId="19" fillId="0" borderId="8" xfId="0" applyNumberFormat="1" applyFont="1" applyBorder="1" applyAlignment="1" applyProtection="1">
      <alignment vertical="center" wrapText="1"/>
    </xf>
    <xf numFmtId="49" fontId="19" fillId="0" borderId="9" xfId="0" applyNumberFormat="1" applyFont="1" applyBorder="1" applyAlignment="1" applyProtection="1">
      <alignment vertical="center" wrapText="1"/>
    </xf>
    <xf numFmtId="49" fontId="19" fillId="0" borderId="10" xfId="0" applyNumberFormat="1" applyFont="1" applyBorder="1" applyAlignment="1" applyProtection="1">
      <alignment vertical="center" wrapText="1"/>
    </xf>
    <xf numFmtId="49" fontId="19" fillId="0" borderId="11" xfId="0" applyNumberFormat="1" applyFont="1" applyBorder="1" applyAlignment="1" applyProtection="1">
      <alignment vertical="center" wrapText="1"/>
    </xf>
    <xf numFmtId="49" fontId="19" fillId="3" borderId="8" xfId="0" applyNumberFormat="1" applyFont="1" applyFill="1" applyBorder="1" applyAlignment="1" applyProtection="1">
      <alignment vertical="center" wrapText="1"/>
    </xf>
    <xf numFmtId="49" fontId="19" fillId="3" borderId="9" xfId="0" applyNumberFormat="1" applyFont="1" applyFill="1" applyBorder="1" applyAlignment="1" applyProtection="1">
      <alignment vertical="center" wrapText="1"/>
    </xf>
    <xf numFmtId="49" fontId="19" fillId="3" borderId="38" xfId="0" applyNumberFormat="1" applyFont="1" applyFill="1" applyBorder="1" applyAlignment="1" applyProtection="1">
      <alignment vertical="center" wrapText="1"/>
    </xf>
    <xf numFmtId="49" fontId="19" fillId="3" borderId="16" xfId="0" applyNumberFormat="1" applyFont="1" applyFill="1" applyBorder="1" applyAlignment="1" applyProtection="1">
      <alignment vertical="center" wrapText="1"/>
    </xf>
    <xf numFmtId="49" fontId="18" fillId="0" borderId="30" xfId="0" applyNumberFormat="1" applyFont="1" applyBorder="1" applyAlignment="1" applyProtection="1">
      <alignment vertical="center" wrapText="1"/>
    </xf>
    <xf numFmtId="49" fontId="18" fillId="0" borderId="3" xfId="0" applyNumberFormat="1" applyFont="1" applyBorder="1" applyAlignment="1" applyProtection="1">
      <alignment vertical="center" wrapText="1"/>
    </xf>
    <xf numFmtId="49" fontId="18" fillId="0" borderId="37" xfId="0" applyNumberFormat="1" applyFont="1" applyBorder="1" applyAlignment="1" applyProtection="1">
      <alignment vertical="center" wrapText="1"/>
    </xf>
    <xf numFmtId="49" fontId="18" fillId="0" borderId="4" xfId="0" applyNumberFormat="1" applyFont="1" applyBorder="1" applyAlignment="1" applyProtection="1">
      <alignment vertical="center" wrapText="1"/>
    </xf>
    <xf numFmtId="0" fontId="4" fillId="0" borderId="21" xfId="1" applyFont="1" applyBorder="1" applyProtection="1">
      <alignment vertical="center"/>
    </xf>
    <xf numFmtId="49" fontId="18" fillId="0" borderId="5" xfId="0" applyNumberFormat="1" applyFont="1" applyBorder="1" applyAlignment="1" applyProtection="1">
      <alignment vertical="center" wrapText="1"/>
    </xf>
    <xf numFmtId="49" fontId="18" fillId="0" borderId="6" xfId="0" applyNumberFormat="1" applyFont="1" applyBorder="1" applyAlignment="1" applyProtection="1">
      <alignment vertical="center" wrapText="1"/>
    </xf>
    <xf numFmtId="49" fontId="18" fillId="0" borderId="31" xfId="0" applyNumberFormat="1" applyFont="1" applyBorder="1" applyAlignment="1" applyProtection="1">
      <alignment vertical="center" wrapText="1"/>
    </xf>
    <xf numFmtId="49" fontId="18" fillId="0" borderId="7" xfId="0" applyNumberFormat="1" applyFont="1" applyBorder="1" applyAlignment="1" applyProtection="1">
      <alignment vertical="center" wrapText="1"/>
    </xf>
    <xf numFmtId="49" fontId="18" fillId="0" borderId="8" xfId="0" applyNumberFormat="1" applyFont="1" applyBorder="1" applyAlignment="1" applyProtection="1">
      <alignment vertical="center" wrapText="1"/>
    </xf>
    <xf numFmtId="49" fontId="18" fillId="0" borderId="9" xfId="0" applyNumberFormat="1" applyFont="1" applyBorder="1" applyAlignment="1" applyProtection="1">
      <alignment vertical="center" wrapText="1"/>
    </xf>
    <xf numFmtId="49" fontId="18" fillId="0" borderId="10" xfId="0" applyNumberFormat="1" applyFont="1" applyBorder="1" applyAlignment="1" applyProtection="1">
      <alignment vertical="center" wrapText="1"/>
    </xf>
    <xf numFmtId="49" fontId="18" fillId="0" borderId="11" xfId="0" applyNumberFormat="1" applyFont="1" applyBorder="1" applyAlignment="1" applyProtection="1">
      <alignment vertical="center" wrapText="1"/>
    </xf>
    <xf numFmtId="0" fontId="4" fillId="0" borderId="47" xfId="2" applyFont="1" applyBorder="1" applyProtection="1">
      <alignment vertical="center"/>
    </xf>
    <xf numFmtId="0" fontId="4" fillId="0" borderId="45" xfId="2" applyFont="1" applyBorder="1" applyProtection="1">
      <alignment vertical="center"/>
    </xf>
    <xf numFmtId="0" fontId="13" fillId="0" borderId="46" xfId="0" applyFont="1" applyBorder="1" applyAlignment="1" applyProtection="1">
      <alignment vertical="center" wrapText="1"/>
    </xf>
    <xf numFmtId="0" fontId="13" fillId="0" borderId="41" xfId="0" applyFont="1" applyBorder="1" applyAlignment="1" applyProtection="1">
      <alignment vertical="center" wrapText="1"/>
    </xf>
    <xf numFmtId="0" fontId="19" fillId="0" borderId="40" xfId="0" applyFont="1" applyBorder="1" applyProtection="1">
      <alignment vertical="center"/>
    </xf>
    <xf numFmtId="0" fontId="4" fillId="0" borderId="43" xfId="0" applyFont="1" applyBorder="1" applyAlignment="1" applyProtection="1">
      <alignment vertical="top" wrapText="1"/>
    </xf>
    <xf numFmtId="0" fontId="4" fillId="0" borderId="45" xfId="0" applyFont="1" applyBorder="1" applyAlignment="1" applyProtection="1">
      <alignment vertical="top" wrapText="1"/>
    </xf>
    <xf numFmtId="0" fontId="4" fillId="0" borderId="41" xfId="0" applyFont="1" applyBorder="1" applyAlignment="1" applyProtection="1">
      <alignment vertical="top" wrapText="1"/>
    </xf>
    <xf numFmtId="0" fontId="4" fillId="0" borderId="20" xfId="0" applyFont="1" applyBorder="1" applyAlignment="1" applyProtection="1">
      <alignment vertical="top" wrapText="1"/>
    </xf>
    <xf numFmtId="0" fontId="4" fillId="0" borderId="1" xfId="0" applyFont="1" applyBorder="1" applyAlignment="1" applyProtection="1">
      <alignment vertical="top" wrapText="1"/>
    </xf>
    <xf numFmtId="0" fontId="4" fillId="0" borderId="40" xfId="0" applyFont="1" applyBorder="1" applyAlignment="1" applyProtection="1">
      <alignment vertical="top" wrapText="1"/>
    </xf>
    <xf numFmtId="0" fontId="4" fillId="0" borderId="20" xfId="2" applyFont="1" applyBorder="1" applyAlignment="1" applyProtection="1">
      <alignment vertical="center" wrapText="1"/>
    </xf>
    <xf numFmtId="0" fontId="4" fillId="0" borderId="1" xfId="2" applyFont="1" applyBorder="1" applyAlignment="1" applyProtection="1">
      <alignment vertical="center" wrapText="1"/>
    </xf>
    <xf numFmtId="0" fontId="4" fillId="0" borderId="2" xfId="2" applyFont="1" applyBorder="1" applyAlignment="1" applyProtection="1">
      <alignment vertical="center" wrapText="1"/>
    </xf>
    <xf numFmtId="49" fontId="19" fillId="3" borderId="1" xfId="0" applyNumberFormat="1" applyFont="1" applyFill="1" applyBorder="1" applyAlignment="1" applyProtection="1">
      <alignment vertical="center" wrapText="1"/>
    </xf>
    <xf numFmtId="49" fontId="18" fillId="0" borderId="39" xfId="0" applyNumberFormat="1" applyFont="1" applyBorder="1" applyAlignment="1" applyProtection="1">
      <alignment vertical="center" wrapText="1"/>
    </xf>
    <xf numFmtId="49" fontId="18" fillId="0" borderId="1" xfId="0" applyNumberFormat="1" applyFont="1" applyBorder="1" applyAlignment="1" applyProtection="1">
      <alignment vertical="center" wrapText="1"/>
    </xf>
    <xf numFmtId="49" fontId="18" fillId="0" borderId="40" xfId="0" applyNumberFormat="1" applyFont="1" applyBorder="1" applyAlignment="1" applyProtection="1">
      <alignment vertical="center" wrapText="1"/>
    </xf>
    <xf numFmtId="49" fontId="18" fillId="0" borderId="2" xfId="0" applyNumberFormat="1" applyFont="1" applyBorder="1" applyAlignment="1" applyProtection="1">
      <alignment vertical="center" wrapText="1"/>
    </xf>
    <xf numFmtId="49" fontId="19" fillId="0" borderId="39" xfId="0" applyNumberFormat="1" applyFont="1" applyBorder="1" applyAlignment="1" applyProtection="1">
      <alignment vertical="center" wrapText="1"/>
    </xf>
    <xf numFmtId="49" fontId="19" fillId="0" borderId="1" xfId="0" applyNumberFormat="1" applyFont="1" applyBorder="1" applyAlignment="1" applyProtection="1">
      <alignment vertical="center" wrapText="1"/>
    </xf>
    <xf numFmtId="49" fontId="19" fillId="0" borderId="40" xfId="0" applyNumberFormat="1" applyFont="1" applyBorder="1" applyAlignment="1" applyProtection="1">
      <alignment vertical="center" wrapText="1"/>
    </xf>
    <xf numFmtId="49" fontId="19" fillId="0" borderId="2" xfId="0" applyNumberFormat="1" applyFont="1" applyBorder="1" applyAlignment="1" applyProtection="1">
      <alignment vertical="center" wrapText="1"/>
    </xf>
    <xf numFmtId="0" fontId="4" fillId="0" borderId="33" xfId="2" applyFont="1" applyBorder="1" applyAlignment="1" applyProtection="1">
      <alignment vertical="center" wrapText="1"/>
    </xf>
    <xf numFmtId="0" fontId="4" fillId="0" borderId="29" xfId="2" applyFont="1" applyBorder="1" applyAlignment="1" applyProtection="1">
      <alignment vertical="center" wrapText="1"/>
    </xf>
    <xf numFmtId="0" fontId="4" fillId="0" borderId="34" xfId="2" applyFont="1" applyBorder="1" applyAlignment="1" applyProtection="1">
      <alignment vertical="center" wrapText="1"/>
    </xf>
    <xf numFmtId="49" fontId="19" fillId="3" borderId="29" xfId="0" applyNumberFormat="1" applyFont="1" applyFill="1" applyBorder="1" applyAlignment="1" applyProtection="1">
      <alignment vertical="center" wrapText="1"/>
    </xf>
    <xf numFmtId="49" fontId="18" fillId="0" borderId="44" xfId="0" applyNumberFormat="1" applyFont="1" applyBorder="1" applyAlignment="1" applyProtection="1">
      <alignment vertical="center" wrapText="1"/>
    </xf>
    <xf numFmtId="49" fontId="18" fillId="0" borderId="29" xfId="0" applyNumberFormat="1" applyFont="1" applyBorder="1" applyAlignment="1" applyProtection="1">
      <alignment vertical="center" wrapText="1"/>
    </xf>
    <xf numFmtId="49" fontId="18" fillId="0" borderId="42" xfId="0" applyNumberFormat="1" applyFont="1" applyBorder="1" applyAlignment="1" applyProtection="1">
      <alignment vertical="center" wrapText="1"/>
    </xf>
    <xf numFmtId="49" fontId="18" fillId="0" borderId="34" xfId="0" applyNumberFormat="1" applyFont="1" applyBorder="1" applyAlignment="1" applyProtection="1">
      <alignment vertical="center" wrapText="1"/>
    </xf>
    <xf numFmtId="0" fontId="4" fillId="0" borderId="17" xfId="2" applyFont="1" applyBorder="1" applyAlignment="1" applyProtection="1">
      <alignment vertical="center" wrapText="1"/>
    </xf>
    <xf numFmtId="0" fontId="4" fillId="0" borderId="13" xfId="2" applyFont="1" applyBorder="1" applyAlignment="1" applyProtection="1">
      <alignment vertical="center" wrapText="1"/>
    </xf>
    <xf numFmtId="0" fontId="4" fillId="0" borderId="14" xfId="2" applyFont="1" applyBorder="1" applyAlignment="1" applyProtection="1">
      <alignment vertical="center" wrapText="1"/>
    </xf>
    <xf numFmtId="49" fontId="19" fillId="0" borderId="46" xfId="0" applyNumberFormat="1" applyFont="1" applyBorder="1" applyAlignment="1" applyProtection="1">
      <alignment vertical="center" wrapText="1"/>
    </xf>
    <xf numFmtId="49" fontId="19" fillId="0" borderId="13" xfId="0" applyNumberFormat="1" applyFont="1" applyBorder="1" applyAlignment="1" applyProtection="1">
      <alignment vertical="center" wrapText="1"/>
    </xf>
    <xf numFmtId="49" fontId="19" fillId="0" borderId="14" xfId="0" applyNumberFormat="1" applyFont="1" applyBorder="1" applyAlignment="1" applyProtection="1">
      <alignment vertical="center" wrapText="1"/>
    </xf>
    <xf numFmtId="0" fontId="4" fillId="0" borderId="14" xfId="2" applyFont="1" applyBorder="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232">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358"/>
  <sheetViews>
    <sheetView showGridLines="0" tabSelected="1" topLeftCell="B1" zoomScaleNormal="100" workbookViewId="0">
      <selection activeCell="B1" sqref="B1"/>
    </sheetView>
  </sheetViews>
  <sheetFormatPr defaultRowHeight="13.5" x14ac:dyDescent="0.15"/>
  <cols>
    <col min="1" max="1" width="9" style="328" hidden="1" customWidth="1"/>
    <col min="2" max="3" width="1.625" style="86" customWidth="1"/>
    <col min="4" max="5" width="5.625" style="86" customWidth="1"/>
    <col min="6" max="6" width="8.75" style="86" customWidth="1"/>
    <col min="7" max="7" width="4" style="86" customWidth="1"/>
    <col min="8" max="8" width="5.625" style="86" customWidth="1"/>
    <col min="9" max="9" width="1.625" style="86" customWidth="1"/>
    <col min="10" max="10" width="7.625" style="86" customWidth="1"/>
    <col min="11" max="11" width="5.625" style="86" customWidth="1"/>
    <col min="12" max="13" width="3.125" style="86" customWidth="1"/>
    <col min="14" max="14" width="10.625" style="86" customWidth="1"/>
    <col min="15" max="15" width="7.875" style="86" customWidth="1"/>
    <col min="16" max="16" width="10.25" style="86" customWidth="1"/>
    <col min="17" max="19" width="7.625" style="86" customWidth="1"/>
    <col min="20" max="20" width="17.625" style="86" customWidth="1"/>
    <col min="21" max="22" width="7.625" style="86" customWidth="1"/>
    <col min="23" max="24" width="6.625" style="86" customWidth="1"/>
    <col min="25" max="25" width="4.75" style="86" customWidth="1"/>
    <col min="26" max="26" width="2.625" style="86" customWidth="1"/>
    <col min="27" max="27" width="3.625" style="86" customWidth="1"/>
    <col min="28" max="16384" width="9" style="86"/>
  </cols>
  <sheetData>
    <row r="1" spans="1:27" ht="30" customHeight="1" x14ac:dyDescent="0.15">
      <c r="A1" s="407" t="s">
        <v>304</v>
      </c>
      <c r="B1" s="84"/>
      <c r="C1" s="85" t="s">
        <v>119</v>
      </c>
      <c r="D1" s="85"/>
      <c r="U1" s="87"/>
      <c r="V1" s="87"/>
      <c r="W1" s="406" t="s">
        <v>306</v>
      </c>
      <c r="X1" s="88"/>
      <c r="Y1" s="88"/>
      <c r="Z1" s="88"/>
      <c r="AA1" s="89"/>
    </row>
    <row r="2" spans="1:27" ht="15" hidden="1" customHeight="1" x14ac:dyDescent="0.15">
      <c r="A2" s="407" t="s">
        <v>14</v>
      </c>
      <c r="B2" s="84"/>
      <c r="C2" s="90"/>
      <c r="D2" s="90"/>
      <c r="E2" s="90"/>
      <c r="F2" s="90"/>
      <c r="G2" s="90"/>
      <c r="H2" s="90"/>
      <c r="AA2" s="89"/>
    </row>
    <row r="3" spans="1:27" ht="30" customHeight="1" x14ac:dyDescent="0.15">
      <c r="A3" s="408" t="s">
        <v>307</v>
      </c>
      <c r="B3" s="91"/>
      <c r="C3" s="86" t="s">
        <v>118</v>
      </c>
      <c r="AA3" s="89"/>
    </row>
    <row r="4" spans="1:27" ht="5.25" customHeight="1" x14ac:dyDescent="0.15">
      <c r="A4" s="91"/>
      <c r="B4" s="91"/>
      <c r="C4" s="92"/>
      <c r="D4" s="93"/>
      <c r="E4" s="93"/>
      <c r="F4" s="93"/>
      <c r="G4" s="93"/>
      <c r="H4" s="93"/>
      <c r="I4" s="93"/>
      <c r="J4" s="93"/>
      <c r="K4" s="93"/>
      <c r="L4" s="93"/>
      <c r="M4" s="93"/>
      <c r="N4" s="93"/>
      <c r="O4" s="93"/>
      <c r="P4" s="93"/>
      <c r="Q4" s="93"/>
      <c r="R4" s="93"/>
      <c r="S4" s="93"/>
      <c r="T4" s="93"/>
      <c r="U4" s="93"/>
      <c r="V4" s="93"/>
      <c r="W4" s="93"/>
      <c r="X4" s="93"/>
      <c r="Y4" s="93"/>
      <c r="Z4" s="94"/>
    </row>
    <row r="5" spans="1:27" ht="15" customHeight="1" x14ac:dyDescent="0.15">
      <c r="A5" s="91"/>
      <c r="B5" s="95"/>
      <c r="C5" s="96" t="s">
        <v>107</v>
      </c>
      <c r="D5" s="97"/>
      <c r="E5" s="97"/>
      <c r="F5" s="97"/>
      <c r="G5" s="97"/>
      <c r="H5" s="97"/>
      <c r="I5" s="97"/>
      <c r="J5" s="97"/>
      <c r="K5" s="97"/>
      <c r="L5" s="97"/>
      <c r="M5" s="97"/>
      <c r="N5" s="97"/>
      <c r="O5" s="97"/>
      <c r="P5" s="97"/>
      <c r="Q5" s="97"/>
      <c r="R5" s="97"/>
      <c r="S5" s="97"/>
      <c r="T5" s="97"/>
      <c r="U5" s="97"/>
      <c r="V5" s="97"/>
      <c r="W5" s="97"/>
      <c r="X5" s="97"/>
      <c r="Y5" s="97"/>
      <c r="Z5" s="98"/>
    </row>
    <row r="6" spans="1:27" ht="15" customHeight="1" x14ac:dyDescent="0.15">
      <c r="A6" s="91"/>
      <c r="B6" s="91"/>
      <c r="C6" s="96" t="s">
        <v>11</v>
      </c>
      <c r="D6" s="97"/>
      <c r="E6" s="97"/>
      <c r="F6" s="97"/>
      <c r="G6" s="97"/>
      <c r="H6" s="97"/>
      <c r="I6" s="97"/>
      <c r="J6" s="97"/>
      <c r="K6" s="97"/>
      <c r="L6" s="97"/>
      <c r="M6" s="97"/>
      <c r="N6" s="97"/>
      <c r="O6" s="97"/>
      <c r="P6" s="97"/>
      <c r="Q6" s="97"/>
      <c r="R6" s="97"/>
      <c r="S6" s="97"/>
      <c r="T6" s="97"/>
      <c r="U6" s="97"/>
      <c r="V6" s="97"/>
      <c r="W6" s="97"/>
      <c r="X6" s="97"/>
      <c r="Y6" s="97"/>
      <c r="Z6" s="98"/>
    </row>
    <row r="7" spans="1:27" ht="15" customHeight="1" x14ac:dyDescent="0.15">
      <c r="A7" s="91"/>
      <c r="B7" s="91"/>
      <c r="C7" s="96" t="s">
        <v>12</v>
      </c>
      <c r="D7" s="97"/>
      <c r="E7" s="97"/>
      <c r="F7" s="97"/>
      <c r="G7" s="97"/>
      <c r="H7" s="97"/>
      <c r="I7" s="97"/>
      <c r="J7" s="97"/>
      <c r="K7" s="97"/>
      <c r="L7" s="97"/>
      <c r="M7" s="97"/>
      <c r="N7" s="97"/>
      <c r="O7" s="97"/>
      <c r="P7" s="97"/>
      <c r="Q7" s="97"/>
      <c r="R7" s="97"/>
      <c r="S7" s="97"/>
      <c r="T7" s="97"/>
      <c r="U7" s="97"/>
      <c r="V7" s="97"/>
      <c r="W7" s="97"/>
      <c r="X7" s="97"/>
      <c r="Y7" s="97"/>
      <c r="Z7" s="98"/>
    </row>
    <row r="8" spans="1:27" ht="15" hidden="1" customHeight="1" x14ac:dyDescent="0.15">
      <c r="A8" s="91"/>
      <c r="B8" s="91"/>
      <c r="C8" s="96"/>
      <c r="D8" s="97"/>
      <c r="E8" s="97"/>
      <c r="F8" s="97"/>
      <c r="G8" s="97"/>
      <c r="H8" s="97"/>
      <c r="I8" s="97"/>
      <c r="J8" s="97"/>
      <c r="K8" s="97"/>
      <c r="L8" s="97"/>
      <c r="M8" s="97"/>
      <c r="N8" s="97"/>
      <c r="O8" s="97"/>
      <c r="P8" s="97"/>
      <c r="Q8" s="97"/>
      <c r="R8" s="97"/>
      <c r="S8" s="97"/>
      <c r="T8" s="97"/>
      <c r="U8" s="97"/>
      <c r="V8" s="97"/>
      <c r="W8" s="97"/>
      <c r="X8" s="97"/>
      <c r="Y8" s="97"/>
      <c r="Z8" s="98"/>
    </row>
    <row r="9" spans="1:27" ht="5.25" customHeight="1" x14ac:dyDescent="0.15">
      <c r="A9" s="91"/>
      <c r="B9" s="91"/>
      <c r="C9" s="99"/>
      <c r="D9" s="100"/>
      <c r="E9" s="100"/>
      <c r="F9" s="100"/>
      <c r="G9" s="100"/>
      <c r="H9" s="100"/>
      <c r="I9" s="100"/>
      <c r="J9" s="100"/>
      <c r="K9" s="100"/>
      <c r="L9" s="100"/>
      <c r="M9" s="100"/>
      <c r="N9" s="100"/>
      <c r="O9" s="100"/>
      <c r="P9" s="100"/>
      <c r="Q9" s="100"/>
      <c r="R9" s="100"/>
      <c r="S9" s="100"/>
      <c r="T9" s="100"/>
      <c r="U9" s="100"/>
      <c r="V9" s="100"/>
      <c r="W9" s="100"/>
      <c r="X9" s="100"/>
      <c r="Y9" s="100"/>
      <c r="Z9" s="101"/>
    </row>
    <row r="10" spans="1:27" ht="30" customHeight="1" x14ac:dyDescent="0.15">
      <c r="A10" s="91"/>
      <c r="B10" s="91"/>
    </row>
    <row r="11" spans="1:27" ht="15.75" hidden="1" customHeight="1" x14ac:dyDescent="0.15">
      <c r="A11" s="102"/>
      <c r="B11" s="91"/>
    </row>
    <row r="12" spans="1:27" ht="15.75" hidden="1" customHeight="1" x14ac:dyDescent="0.15">
      <c r="A12" s="102"/>
      <c r="B12" s="91"/>
    </row>
    <row r="13" spans="1:27" ht="20.100000000000001" customHeight="1" x14ac:dyDescent="0.15">
      <c r="A13" s="91"/>
      <c r="B13" s="91"/>
      <c r="C13" s="103" t="s">
        <v>40</v>
      </c>
      <c r="D13" s="104"/>
      <c r="E13" s="104"/>
      <c r="F13" s="104"/>
      <c r="G13" s="104"/>
      <c r="H13" s="105"/>
    </row>
    <row r="14" spans="1:27" ht="15" customHeight="1" x14ac:dyDescent="0.15">
      <c r="A14" s="91"/>
      <c r="B14" s="91"/>
      <c r="C14" s="106"/>
      <c r="D14" s="107"/>
      <c r="E14" s="107"/>
      <c r="F14" s="107"/>
      <c r="G14" s="107"/>
      <c r="H14" s="107"/>
      <c r="I14" s="108"/>
      <c r="J14" s="108"/>
      <c r="K14" s="108"/>
      <c r="L14" s="108"/>
      <c r="M14" s="108"/>
      <c r="N14" s="108"/>
      <c r="O14" s="108"/>
      <c r="P14" s="108"/>
      <c r="Q14" s="108"/>
      <c r="R14" s="108"/>
      <c r="S14" s="108"/>
      <c r="T14" s="108"/>
      <c r="U14" s="108"/>
      <c r="V14" s="108"/>
      <c r="W14" s="108"/>
      <c r="X14" s="108"/>
      <c r="Y14" s="108"/>
      <c r="Z14" s="109"/>
    </row>
    <row r="15" spans="1:27" ht="15.75" hidden="1" customHeight="1" x14ac:dyDescent="0.15">
      <c r="A15" s="91"/>
      <c r="B15" s="91"/>
      <c r="C15" s="110"/>
      <c r="D15" s="111"/>
      <c r="E15" s="112"/>
      <c r="F15" s="112"/>
      <c r="G15" s="112"/>
      <c r="H15" s="112"/>
      <c r="I15" s="113"/>
      <c r="J15" s="114"/>
      <c r="K15" s="114"/>
      <c r="L15" s="114"/>
      <c r="M15" s="114"/>
      <c r="N15" s="114"/>
      <c r="O15" s="114"/>
      <c r="P15" s="114"/>
      <c r="Q15" s="114"/>
      <c r="R15" s="114"/>
      <c r="S15" s="114"/>
      <c r="T15" s="114"/>
      <c r="U15" s="114"/>
      <c r="V15" s="114"/>
      <c r="W15" s="114"/>
      <c r="X15" s="114"/>
      <c r="Y15" s="114"/>
      <c r="Z15" s="115"/>
    </row>
    <row r="16" spans="1:27" ht="15.75" hidden="1" customHeight="1" x14ac:dyDescent="0.15">
      <c r="A16" s="91"/>
      <c r="B16" s="91"/>
      <c r="C16" s="110"/>
      <c r="D16" s="111"/>
      <c r="E16" s="116"/>
      <c r="F16" s="116"/>
      <c r="G16" s="116"/>
      <c r="H16" s="116"/>
      <c r="I16" s="113"/>
      <c r="J16" s="117"/>
      <c r="K16" s="117"/>
      <c r="L16" s="117"/>
      <c r="M16" s="117"/>
      <c r="N16" s="117"/>
      <c r="O16" s="117"/>
      <c r="P16" s="117"/>
      <c r="Q16" s="117"/>
      <c r="R16" s="117"/>
      <c r="S16" s="117"/>
      <c r="T16" s="117"/>
      <c r="U16" s="117"/>
      <c r="V16" s="117"/>
      <c r="W16" s="117"/>
      <c r="X16" s="117"/>
      <c r="Y16" s="117"/>
      <c r="Z16" s="115"/>
    </row>
    <row r="17" spans="1:26" ht="15.75" hidden="1" customHeight="1" x14ac:dyDescent="0.15">
      <c r="A17" s="91"/>
      <c r="B17" s="91"/>
      <c r="C17" s="110"/>
      <c r="D17" s="111"/>
      <c r="E17" s="116"/>
      <c r="F17" s="116"/>
      <c r="G17" s="116"/>
      <c r="H17" s="116"/>
      <c r="I17" s="113"/>
      <c r="J17" s="117"/>
      <c r="K17" s="117"/>
      <c r="L17" s="117"/>
      <c r="M17" s="117"/>
      <c r="N17" s="117"/>
      <c r="O17" s="117"/>
      <c r="P17" s="117"/>
      <c r="Q17" s="117"/>
      <c r="R17" s="117"/>
      <c r="S17" s="117"/>
      <c r="T17" s="117"/>
      <c r="U17" s="117"/>
      <c r="V17" s="117"/>
      <c r="W17" s="117"/>
      <c r="X17" s="117"/>
      <c r="Y17" s="117"/>
      <c r="Z17" s="115"/>
    </row>
    <row r="18" spans="1:26" ht="15.75" hidden="1" customHeight="1" x14ac:dyDescent="0.15">
      <c r="A18" s="91"/>
      <c r="B18" s="91"/>
      <c r="C18" s="110"/>
      <c r="D18" s="111"/>
      <c r="E18" s="116"/>
      <c r="F18" s="116"/>
      <c r="G18" s="116"/>
      <c r="H18" s="116"/>
      <c r="I18" s="113"/>
      <c r="J18" s="117"/>
      <c r="K18" s="117"/>
      <c r="L18" s="117"/>
      <c r="M18" s="117"/>
      <c r="N18" s="117"/>
      <c r="O18" s="117"/>
      <c r="P18" s="117"/>
      <c r="Q18" s="117"/>
      <c r="R18" s="117"/>
      <c r="S18" s="117"/>
      <c r="T18" s="117"/>
      <c r="U18" s="117"/>
      <c r="V18" s="117"/>
      <c r="W18" s="117"/>
      <c r="X18" s="117"/>
      <c r="Y18" s="117"/>
      <c r="Z18" s="115"/>
    </row>
    <row r="19" spans="1:26" ht="15.75" hidden="1" customHeight="1" x14ac:dyDescent="0.15">
      <c r="A19" s="91"/>
      <c r="B19" s="91"/>
      <c r="C19" s="110"/>
      <c r="D19" s="111"/>
      <c r="E19" s="116"/>
      <c r="F19" s="116"/>
      <c r="G19" s="116"/>
      <c r="H19" s="116"/>
      <c r="I19" s="113"/>
      <c r="J19" s="117"/>
      <c r="K19" s="117"/>
      <c r="L19" s="117"/>
      <c r="M19" s="117"/>
      <c r="N19" s="117"/>
      <c r="O19" s="117"/>
      <c r="P19" s="117"/>
      <c r="Q19" s="117"/>
      <c r="R19" s="117"/>
      <c r="S19" s="117"/>
      <c r="T19" s="117"/>
      <c r="U19" s="117"/>
      <c r="V19" s="117"/>
      <c r="W19" s="117"/>
      <c r="X19" s="117"/>
      <c r="Y19" s="117"/>
      <c r="Z19" s="115"/>
    </row>
    <row r="20" spans="1:26" ht="20.100000000000001" customHeight="1" x14ac:dyDescent="0.15">
      <c r="A20" s="91">
        <f>IFERROR(IF(TRIM($I20)="",1001,0),3)</f>
        <v>1001</v>
      </c>
      <c r="B20" s="91"/>
      <c r="C20" s="110"/>
      <c r="D20" s="111">
        <v>1</v>
      </c>
      <c r="E20" s="86" t="s">
        <v>41</v>
      </c>
      <c r="I20" s="52"/>
      <c r="J20" s="53"/>
      <c r="K20" s="53"/>
      <c r="L20" s="53"/>
      <c r="M20" s="53"/>
      <c r="N20" s="116"/>
      <c r="O20" s="116"/>
      <c r="P20" s="116"/>
      <c r="Q20" s="116"/>
      <c r="R20" s="116"/>
      <c r="S20" s="116"/>
      <c r="T20" s="116"/>
      <c r="U20" s="116"/>
      <c r="V20" s="116"/>
      <c r="W20" s="116"/>
      <c r="X20" s="116"/>
      <c r="Y20" s="116"/>
      <c r="Z20" s="115"/>
    </row>
    <row r="21" spans="1:26" ht="20.100000000000001" customHeight="1" x14ac:dyDescent="0.15">
      <c r="A21" s="91"/>
      <c r="B21" s="91"/>
      <c r="C21" s="110"/>
      <c r="D21" s="111"/>
      <c r="E21" s="116"/>
      <c r="F21" s="116"/>
      <c r="G21" s="116"/>
      <c r="H21" s="116"/>
      <c r="I21" s="113"/>
      <c r="J21" s="118" t="s">
        <v>104</v>
      </c>
      <c r="K21" s="117"/>
      <c r="L21" s="117"/>
      <c r="M21" s="117"/>
      <c r="N21" s="117"/>
      <c r="O21" s="117"/>
      <c r="P21" s="117"/>
      <c r="Q21" s="117"/>
      <c r="R21" s="117"/>
      <c r="S21" s="117"/>
      <c r="T21" s="117"/>
      <c r="U21" s="117"/>
      <c r="V21" s="117"/>
      <c r="W21" s="117"/>
      <c r="X21" s="117"/>
      <c r="Y21" s="117"/>
      <c r="Z21" s="115"/>
    </row>
    <row r="22" spans="1:26" ht="20.100000000000001" customHeight="1" x14ac:dyDescent="0.15">
      <c r="A22" s="91">
        <f>IFERROR(IF(AND(TRIM($I22)&lt;&gt;"", OR(ISERROR(FIND("@"&amp;LEFT($I22,3)&amp;"@", 都道府県3))=FALSE, ISERROR(FIND("@"&amp;LEFT($I22,4)&amp;"@",都道府県4))=FALSE))=FALSE,1001,0),3)</f>
        <v>1001</v>
      </c>
      <c r="B22" s="91"/>
      <c r="C22" s="110"/>
      <c r="D22" s="111">
        <v>2</v>
      </c>
      <c r="E22" s="86" t="s">
        <v>42</v>
      </c>
      <c r="I22" s="54"/>
      <c r="J22" s="54"/>
      <c r="K22" s="54"/>
      <c r="L22" s="54"/>
      <c r="M22" s="54"/>
      <c r="N22" s="54"/>
      <c r="O22" s="54"/>
      <c r="P22" s="54"/>
      <c r="Q22" s="55"/>
      <c r="R22" s="54"/>
      <c r="S22" s="54"/>
      <c r="T22" s="54"/>
      <c r="U22" s="54"/>
      <c r="V22" s="54"/>
      <c r="W22" s="54"/>
      <c r="X22" s="54"/>
      <c r="Y22" s="54"/>
      <c r="Z22" s="115"/>
    </row>
    <row r="23" spans="1:26" ht="20.100000000000001" customHeight="1" x14ac:dyDescent="0.15">
      <c r="A23" s="91"/>
      <c r="B23" s="91"/>
      <c r="C23" s="110"/>
      <c r="D23" s="111"/>
      <c r="E23" s="116"/>
      <c r="F23" s="116"/>
      <c r="G23" s="116"/>
      <c r="H23" s="116"/>
      <c r="I23" s="113"/>
      <c r="J23" s="118" t="s">
        <v>43</v>
      </c>
      <c r="K23" s="117"/>
      <c r="L23" s="117"/>
      <c r="M23" s="117"/>
      <c r="N23" s="117"/>
      <c r="O23" s="117"/>
      <c r="P23" s="117"/>
      <c r="Q23" s="117"/>
      <c r="R23" s="117"/>
      <c r="S23" s="117"/>
      <c r="T23" s="117"/>
      <c r="U23" s="117"/>
      <c r="V23" s="117"/>
      <c r="W23" s="117"/>
      <c r="X23" s="117"/>
      <c r="Y23" s="117"/>
      <c r="Z23" s="115"/>
    </row>
    <row r="24" spans="1:26" ht="20.100000000000001" customHeight="1" x14ac:dyDescent="0.15">
      <c r="A24" s="91">
        <f>IFERROR(IF(TRIM($I24)="",1001,0),3)</f>
        <v>1001</v>
      </c>
      <c r="B24" s="91"/>
      <c r="C24" s="110"/>
      <c r="D24" s="111">
        <v>3</v>
      </c>
      <c r="E24" s="86" t="s">
        <v>44</v>
      </c>
      <c r="I24" s="21"/>
      <c r="J24" s="21"/>
      <c r="K24" s="21"/>
      <c r="L24" s="21"/>
      <c r="M24" s="21"/>
      <c r="N24" s="21"/>
      <c r="O24" s="21"/>
      <c r="P24" s="21"/>
      <c r="Q24" s="56"/>
      <c r="R24" s="21"/>
      <c r="S24" s="21"/>
      <c r="T24" s="21"/>
      <c r="U24" s="21"/>
      <c r="V24" s="21"/>
      <c r="W24" s="21"/>
      <c r="X24" s="21"/>
      <c r="Y24" s="21"/>
      <c r="Z24" s="115"/>
    </row>
    <row r="25" spans="1:26" ht="20.100000000000001" customHeight="1" x14ac:dyDescent="0.15">
      <c r="A25" s="91"/>
      <c r="B25" s="91"/>
      <c r="C25" s="119"/>
      <c r="D25" s="116"/>
      <c r="E25" s="116"/>
      <c r="F25" s="116"/>
      <c r="G25" s="116"/>
      <c r="H25" s="116"/>
      <c r="I25" s="113"/>
      <c r="J25" s="118" t="s">
        <v>98</v>
      </c>
      <c r="K25" s="117"/>
      <c r="L25" s="117"/>
      <c r="M25" s="117"/>
      <c r="N25" s="117"/>
      <c r="O25" s="117"/>
      <c r="P25" s="117"/>
      <c r="Q25" s="117"/>
      <c r="R25" s="117"/>
      <c r="S25" s="117"/>
      <c r="T25" s="117"/>
      <c r="U25" s="117"/>
      <c r="V25" s="117"/>
      <c r="W25" s="117"/>
      <c r="X25" s="117"/>
      <c r="Y25" s="117"/>
      <c r="Z25" s="115"/>
    </row>
    <row r="26" spans="1:26" ht="20.100000000000001" customHeight="1" x14ac:dyDescent="0.15">
      <c r="A26" s="91">
        <f>IFERROR(IF(TRIM($I26)="",1001,0),3)</f>
        <v>1001</v>
      </c>
      <c r="B26" s="91"/>
      <c r="C26" s="110"/>
      <c r="D26" s="111">
        <v>4</v>
      </c>
      <c r="E26" s="86" t="s">
        <v>45</v>
      </c>
      <c r="I26" s="21"/>
      <c r="J26" s="21"/>
      <c r="K26" s="21"/>
      <c r="L26" s="21"/>
      <c r="M26" s="21"/>
      <c r="N26" s="21"/>
      <c r="O26" s="21"/>
      <c r="P26" s="21"/>
      <c r="Q26" s="56"/>
      <c r="R26" s="21"/>
      <c r="S26" s="21"/>
      <c r="T26" s="21"/>
      <c r="U26" s="21"/>
      <c r="V26" s="21"/>
      <c r="W26" s="21"/>
      <c r="X26" s="21"/>
      <c r="Y26" s="21"/>
      <c r="Z26" s="115"/>
    </row>
    <row r="27" spans="1:26" ht="20.100000000000001" customHeight="1" x14ac:dyDescent="0.15">
      <c r="A27" s="91"/>
      <c r="B27" s="91"/>
      <c r="C27" s="119"/>
      <c r="D27" s="116"/>
      <c r="E27" s="116"/>
      <c r="F27" s="116"/>
      <c r="G27" s="116"/>
      <c r="H27" s="116"/>
      <c r="I27" s="113"/>
      <c r="J27" s="118" t="s">
        <v>99</v>
      </c>
      <c r="K27" s="117"/>
      <c r="L27" s="117"/>
      <c r="M27" s="117"/>
      <c r="N27" s="117"/>
      <c r="O27" s="117"/>
      <c r="P27" s="117"/>
      <c r="Q27" s="120"/>
      <c r="R27" s="117"/>
      <c r="S27" s="117"/>
      <c r="T27" s="117"/>
      <c r="U27" s="117"/>
      <c r="V27" s="117"/>
      <c r="W27" s="117"/>
      <c r="X27" s="117"/>
      <c r="Y27" s="117"/>
      <c r="Z27" s="121"/>
    </row>
    <row r="28" spans="1:26" ht="20.100000000000001" customHeight="1" x14ac:dyDescent="0.15">
      <c r="A28" s="91">
        <f>IFERROR(IF(TRIM($I28)="",1001,0),3)</f>
        <v>1001</v>
      </c>
      <c r="B28" s="91"/>
      <c r="C28" s="110"/>
      <c r="D28" s="111">
        <v>5</v>
      </c>
      <c r="E28" s="86" t="s">
        <v>46</v>
      </c>
      <c r="I28" s="21"/>
      <c r="J28" s="21"/>
      <c r="K28" s="21"/>
      <c r="L28" s="21"/>
      <c r="M28" s="21"/>
      <c r="N28" s="21"/>
      <c r="O28" s="21"/>
      <c r="P28" s="21"/>
      <c r="Q28" s="21"/>
      <c r="R28" s="21"/>
      <c r="S28" s="21"/>
      <c r="T28" s="21"/>
      <c r="U28" s="21"/>
      <c r="V28" s="21"/>
      <c r="W28" s="21"/>
      <c r="X28" s="21"/>
      <c r="Y28" s="21"/>
      <c r="Z28" s="115"/>
    </row>
    <row r="29" spans="1:26" ht="20.100000000000001" customHeight="1" x14ac:dyDescent="0.15">
      <c r="A29" s="91"/>
      <c r="B29" s="91"/>
      <c r="C29" s="119"/>
      <c r="D29" s="116"/>
      <c r="E29" s="116"/>
      <c r="F29" s="116"/>
      <c r="G29" s="116"/>
      <c r="H29" s="116"/>
      <c r="I29" s="113"/>
      <c r="J29" s="118" t="s">
        <v>47</v>
      </c>
      <c r="K29" s="117"/>
      <c r="L29" s="117"/>
      <c r="M29" s="117"/>
      <c r="N29" s="117"/>
      <c r="O29" s="117"/>
      <c r="P29" s="117"/>
      <c r="Q29" s="117"/>
      <c r="R29" s="117"/>
      <c r="S29" s="117"/>
      <c r="T29" s="117"/>
      <c r="U29" s="117"/>
      <c r="V29" s="117"/>
      <c r="W29" s="117"/>
      <c r="X29" s="117"/>
      <c r="Y29" s="117"/>
      <c r="Z29" s="121"/>
    </row>
    <row r="30" spans="1:26" ht="20.100000000000001" customHeight="1" x14ac:dyDescent="0.15">
      <c r="A30" s="91">
        <f>IFERROR(IF(OR(TRIM($I30)="", NOT(OR(IFERROR(SEARCH(" ",$I30),0)&gt;0, IFERROR(SEARCH("　",$I30),0)&gt;0))),1001,0),3)</f>
        <v>1001</v>
      </c>
      <c r="B30" s="91"/>
      <c r="C30" s="110"/>
      <c r="D30" s="111">
        <v>6</v>
      </c>
      <c r="E30" s="86" t="s">
        <v>48</v>
      </c>
      <c r="I30" s="21"/>
      <c r="J30" s="21"/>
      <c r="K30" s="21"/>
      <c r="L30" s="21"/>
      <c r="M30" s="21"/>
      <c r="N30" s="21"/>
      <c r="O30" s="21"/>
      <c r="P30" s="21"/>
      <c r="Q30" s="21"/>
      <c r="R30" s="21"/>
      <c r="S30" s="21"/>
      <c r="T30" s="21"/>
      <c r="U30" s="21"/>
      <c r="V30" s="21"/>
      <c r="W30" s="21"/>
      <c r="X30" s="21"/>
      <c r="Y30" s="21"/>
      <c r="Z30" s="115"/>
    </row>
    <row r="31" spans="1:26" ht="20.100000000000001" customHeight="1" x14ac:dyDescent="0.15">
      <c r="A31" s="91"/>
      <c r="B31" s="91"/>
      <c r="C31" s="119"/>
      <c r="D31" s="116"/>
      <c r="E31" s="116"/>
      <c r="F31" s="116"/>
      <c r="G31" s="116"/>
      <c r="H31" s="116"/>
      <c r="I31" s="122"/>
      <c r="J31" s="118" t="s">
        <v>49</v>
      </c>
      <c r="K31" s="118"/>
      <c r="L31" s="118"/>
      <c r="M31" s="118"/>
      <c r="N31" s="118"/>
      <c r="O31" s="118"/>
      <c r="P31" s="118"/>
      <c r="Q31" s="118"/>
      <c r="R31" s="118"/>
      <c r="S31" s="118"/>
      <c r="T31" s="118"/>
      <c r="U31" s="118"/>
      <c r="V31" s="118"/>
      <c r="W31" s="118"/>
      <c r="X31" s="118"/>
      <c r="Y31" s="118"/>
      <c r="Z31" s="121"/>
    </row>
    <row r="32" spans="1:26" ht="20.100000000000001" customHeight="1" x14ac:dyDescent="0.15">
      <c r="A32" s="91">
        <f>IFERROR(IF(OR(TRIM($I32)="", NOT(OR(IFERROR(SEARCH(" ",$I32),0)&gt;0, IFERROR(SEARCH("　",$I32),0)&gt;0))),1001,0),3)</f>
        <v>1001</v>
      </c>
      <c r="B32" s="91"/>
      <c r="C32" s="110"/>
      <c r="D32" s="111">
        <v>7</v>
      </c>
      <c r="E32" s="86" t="s">
        <v>50</v>
      </c>
      <c r="I32" s="21"/>
      <c r="J32" s="21"/>
      <c r="K32" s="21"/>
      <c r="L32" s="21"/>
      <c r="M32" s="21"/>
      <c r="N32" s="21"/>
      <c r="O32" s="21"/>
      <c r="P32" s="21"/>
      <c r="Q32" s="21"/>
      <c r="R32" s="21"/>
      <c r="S32" s="21"/>
      <c r="T32" s="21"/>
      <c r="U32" s="21"/>
      <c r="V32" s="21"/>
      <c r="W32" s="21"/>
      <c r="X32" s="21"/>
      <c r="Y32" s="21"/>
      <c r="Z32" s="115"/>
    </row>
    <row r="33" spans="1:27" ht="20.100000000000001" customHeight="1" x14ac:dyDescent="0.15">
      <c r="A33" s="91"/>
      <c r="B33" s="91"/>
      <c r="C33" s="119"/>
      <c r="D33" s="116"/>
      <c r="E33" s="116"/>
      <c r="F33" s="116"/>
      <c r="G33" s="116"/>
      <c r="H33" s="116"/>
      <c r="I33" s="122"/>
      <c r="J33" s="118" t="s">
        <v>51</v>
      </c>
      <c r="K33" s="118"/>
      <c r="L33" s="118"/>
      <c r="M33" s="118"/>
      <c r="N33" s="118"/>
      <c r="O33" s="118"/>
      <c r="P33" s="118"/>
      <c r="Q33" s="118"/>
      <c r="R33" s="118"/>
      <c r="S33" s="118"/>
      <c r="T33" s="118"/>
      <c r="U33" s="118"/>
      <c r="V33" s="118"/>
      <c r="W33" s="118"/>
      <c r="X33" s="118"/>
      <c r="Y33" s="118"/>
      <c r="Z33" s="115"/>
    </row>
    <row r="34" spans="1:27" ht="20.100000000000001" customHeight="1" x14ac:dyDescent="0.15">
      <c r="A34" s="91">
        <f>IFERROR(IF(NOT(AND(TRIM($I34)&lt;&gt;"",ISNUMBER(VALUE(SUBSTITUTE($I34,"-",""))), IFERROR(SEARCH("-",$I34),0)&gt;0)),1001,0),3)</f>
        <v>1001</v>
      </c>
      <c r="B34" s="91"/>
      <c r="C34" s="110"/>
      <c r="D34" s="111">
        <v>8</v>
      </c>
      <c r="E34" s="86" t="s">
        <v>52</v>
      </c>
      <c r="I34" s="21"/>
      <c r="J34" s="21"/>
      <c r="K34" s="21"/>
      <c r="L34" s="21"/>
      <c r="M34" s="21"/>
      <c r="O34" s="123" t="s">
        <v>53</v>
      </c>
      <c r="P34" s="1"/>
      <c r="Q34" s="86" t="s">
        <v>54</v>
      </c>
      <c r="Y34" s="117"/>
      <c r="Z34" s="115"/>
    </row>
    <row r="35" spans="1:27" ht="20.100000000000001" customHeight="1" x14ac:dyDescent="0.15">
      <c r="A35" s="91"/>
      <c r="B35" s="91"/>
      <c r="C35" s="119"/>
      <c r="D35" s="116"/>
      <c r="E35" s="116"/>
      <c r="F35" s="116"/>
      <c r="G35" s="116"/>
      <c r="H35" s="116"/>
      <c r="I35" s="113"/>
      <c r="J35" s="118" t="s">
        <v>55</v>
      </c>
      <c r="K35" s="117"/>
      <c r="L35" s="117"/>
      <c r="M35" s="117"/>
      <c r="N35" s="117"/>
      <c r="O35" s="117"/>
      <c r="P35" s="117"/>
      <c r="Q35" s="117"/>
      <c r="R35" s="117"/>
      <c r="S35" s="117"/>
      <c r="T35" s="117"/>
      <c r="U35" s="117"/>
      <c r="V35" s="117"/>
      <c r="W35" s="117"/>
      <c r="X35" s="117"/>
      <c r="Y35" s="117"/>
      <c r="Z35" s="115"/>
    </row>
    <row r="36" spans="1:27" ht="20.100000000000001" customHeight="1" x14ac:dyDescent="0.15">
      <c r="A36" s="91">
        <f>IFERROR(IF(AND(TRIM($I36)&lt;&gt;"", NOT(AND(ISNUMBER(VALUE(SUBSTITUTE($I36,"-",""))), IFERROR(SEARCH("-",$I36),0)&gt;0))),1001,0),3)</f>
        <v>0</v>
      </c>
      <c r="B36" s="91"/>
      <c r="C36" s="110"/>
      <c r="D36" s="111">
        <v>9</v>
      </c>
      <c r="E36" s="86" t="s">
        <v>56</v>
      </c>
      <c r="I36" s="21"/>
      <c r="J36" s="21"/>
      <c r="K36" s="21"/>
      <c r="L36" s="21"/>
      <c r="M36" s="21"/>
      <c r="N36" s="117"/>
      <c r="O36" s="117"/>
      <c r="P36" s="117"/>
      <c r="Q36" s="117"/>
      <c r="R36" s="117"/>
      <c r="S36" s="117"/>
      <c r="T36" s="117"/>
      <c r="U36" s="117"/>
      <c r="V36" s="117"/>
      <c r="W36" s="117"/>
      <c r="X36" s="117"/>
      <c r="Y36" s="117"/>
      <c r="Z36" s="115"/>
    </row>
    <row r="37" spans="1:27" ht="20.100000000000001" customHeight="1" x14ac:dyDescent="0.15">
      <c r="A37" s="91"/>
      <c r="B37" s="91"/>
      <c r="C37" s="119"/>
      <c r="D37" s="116"/>
      <c r="E37" s="116"/>
      <c r="F37" s="116"/>
      <c r="G37" s="116"/>
      <c r="H37" s="116"/>
      <c r="I37" s="113"/>
      <c r="J37" s="118" t="s">
        <v>55</v>
      </c>
      <c r="K37" s="117"/>
      <c r="L37" s="117"/>
      <c r="M37" s="117"/>
      <c r="N37" s="117"/>
      <c r="O37" s="117"/>
      <c r="P37" s="117"/>
      <c r="Q37" s="117"/>
      <c r="R37" s="117"/>
      <c r="S37" s="117"/>
      <c r="T37" s="117"/>
      <c r="U37" s="117"/>
      <c r="V37" s="117"/>
      <c r="W37" s="117"/>
      <c r="X37" s="117"/>
      <c r="Y37" s="117"/>
      <c r="Z37" s="115"/>
    </row>
    <row r="38" spans="1:27" ht="20.100000000000001" customHeight="1" x14ac:dyDescent="0.15">
      <c r="A38" s="91">
        <f>IFERROR(IF(AND(TRIM($I38)&lt;&gt;"", NOT(IFERROR(SEARCH("@",$I38),0)&gt;0)),1001,0),3)</f>
        <v>0</v>
      </c>
      <c r="B38" s="91"/>
      <c r="C38" s="119"/>
      <c r="D38" s="111">
        <v>10</v>
      </c>
      <c r="E38" s="86" t="s">
        <v>57</v>
      </c>
      <c r="I38" s="21"/>
      <c r="J38" s="21"/>
      <c r="K38" s="21"/>
      <c r="L38" s="21"/>
      <c r="M38" s="21"/>
      <c r="N38" s="21"/>
      <c r="O38" s="21"/>
      <c r="P38" s="21"/>
      <c r="Q38" s="27"/>
      <c r="R38" s="21"/>
      <c r="S38" s="21"/>
      <c r="T38" s="21"/>
      <c r="U38" s="21"/>
      <c r="V38" s="21"/>
      <c r="W38" s="21"/>
      <c r="X38" s="21"/>
      <c r="Y38" s="21"/>
      <c r="Z38" s="115"/>
    </row>
    <row r="39" spans="1:27" ht="20.100000000000001" customHeight="1" x14ac:dyDescent="0.15">
      <c r="A39" s="91"/>
      <c r="B39" s="91"/>
      <c r="C39" s="119"/>
      <c r="D39" s="111"/>
      <c r="I39" s="113"/>
      <c r="J39" s="124" t="s">
        <v>102</v>
      </c>
      <c r="K39" s="125"/>
      <c r="L39" s="118"/>
      <c r="M39" s="118"/>
      <c r="N39" s="118"/>
      <c r="O39" s="118"/>
      <c r="P39" s="118"/>
      <c r="Q39" s="126"/>
      <c r="R39" s="118"/>
      <c r="S39" s="118"/>
      <c r="T39" s="118"/>
      <c r="U39" s="118"/>
      <c r="V39" s="118"/>
      <c r="W39" s="118"/>
      <c r="X39" s="118"/>
      <c r="Y39" s="118"/>
      <c r="Z39" s="116"/>
      <c r="AA39" s="127"/>
    </row>
    <row r="40" spans="1:27" ht="20.100000000000001" customHeight="1" x14ac:dyDescent="0.15">
      <c r="A40" s="91">
        <f>IFERROR(IF(AND($I40&lt;&gt;"一致する", $I40&lt;&gt;"一致しない"),1001,0),3)</f>
        <v>0</v>
      </c>
      <c r="B40" s="91"/>
      <c r="C40" s="110"/>
      <c r="D40" s="111">
        <v>11</v>
      </c>
      <c r="E40" s="86" t="s">
        <v>58</v>
      </c>
      <c r="I40" s="21" t="s">
        <v>59</v>
      </c>
      <c r="J40" s="21"/>
      <c r="K40" s="21"/>
      <c r="L40" s="21"/>
      <c r="M40" s="21"/>
      <c r="N40" s="116"/>
      <c r="O40" s="116"/>
      <c r="P40" s="116"/>
      <c r="Q40" s="116"/>
      <c r="R40" s="116"/>
      <c r="S40" s="116"/>
      <c r="T40" s="116"/>
      <c r="U40" s="116"/>
      <c r="V40" s="116"/>
      <c r="W40" s="116"/>
      <c r="X40" s="116"/>
      <c r="Y40" s="116"/>
      <c r="Z40" s="115"/>
      <c r="AA40" s="116"/>
    </row>
    <row r="41" spans="1:27" ht="20.100000000000001" customHeight="1" x14ac:dyDescent="0.15">
      <c r="A41" s="91"/>
      <c r="B41" s="91"/>
      <c r="C41" s="119"/>
      <c r="D41" s="116"/>
      <c r="E41" s="116"/>
      <c r="F41" s="116"/>
      <c r="G41" s="116"/>
      <c r="H41" s="116"/>
      <c r="I41" s="122"/>
      <c r="J41" s="128" t="s">
        <v>94</v>
      </c>
      <c r="K41" s="118"/>
      <c r="L41" s="118"/>
      <c r="M41" s="118"/>
      <c r="N41" s="118"/>
      <c r="O41" s="118"/>
      <c r="P41" s="118"/>
      <c r="Q41" s="118"/>
      <c r="R41" s="118"/>
      <c r="S41" s="118"/>
      <c r="T41" s="118"/>
      <c r="U41" s="118"/>
      <c r="V41" s="118"/>
      <c r="W41" s="118"/>
      <c r="X41" s="118"/>
      <c r="Y41" s="118"/>
      <c r="Z41" s="129"/>
      <c r="AA41" s="116"/>
    </row>
    <row r="42" spans="1:27" ht="20.100000000000001" customHeight="1" x14ac:dyDescent="0.15">
      <c r="A42" s="91"/>
      <c r="B42" s="91"/>
      <c r="C42" s="130"/>
      <c r="D42" s="131"/>
      <c r="E42" s="131"/>
      <c r="F42" s="131"/>
      <c r="G42" s="131"/>
      <c r="H42" s="131"/>
      <c r="I42" s="132"/>
      <c r="J42" s="132"/>
      <c r="K42" s="133"/>
      <c r="L42" s="132"/>
      <c r="M42" s="132"/>
      <c r="N42" s="132"/>
      <c r="O42" s="132"/>
      <c r="P42" s="132"/>
      <c r="Q42" s="132"/>
      <c r="R42" s="132"/>
      <c r="S42" s="132"/>
      <c r="T42" s="132"/>
      <c r="U42" s="132"/>
      <c r="V42" s="132"/>
      <c r="W42" s="132"/>
      <c r="X42" s="132"/>
      <c r="Y42" s="132"/>
      <c r="Z42" s="134"/>
    </row>
    <row r="43" spans="1:27" ht="15" customHeight="1" x14ac:dyDescent="0.15">
      <c r="A43" s="91"/>
      <c r="B43" s="91"/>
      <c r="C43" s="116"/>
      <c r="D43" s="116"/>
      <c r="E43" s="116"/>
      <c r="F43" s="116"/>
      <c r="G43" s="116"/>
      <c r="H43" s="116"/>
      <c r="I43" s="135"/>
      <c r="J43" s="136"/>
      <c r="K43" s="136"/>
      <c r="L43" s="136"/>
      <c r="M43" s="136"/>
      <c r="N43" s="136"/>
      <c r="O43" s="136"/>
      <c r="P43" s="136"/>
      <c r="Q43" s="136"/>
      <c r="R43" s="136"/>
      <c r="S43" s="136"/>
      <c r="T43" s="136"/>
      <c r="U43" s="136"/>
      <c r="V43" s="136"/>
      <c r="W43" s="136"/>
      <c r="X43" s="136"/>
      <c r="Y43" s="136"/>
      <c r="Z43" s="116"/>
    </row>
    <row r="44" spans="1:27" ht="15.75" hidden="1" customHeight="1" x14ac:dyDescent="0.15">
      <c r="A44" s="91"/>
      <c r="B44" s="91"/>
      <c r="C44" s="116"/>
      <c r="D44" s="116"/>
      <c r="E44" s="116"/>
      <c r="F44" s="116"/>
      <c r="G44" s="116"/>
      <c r="H44" s="116"/>
      <c r="I44" s="136"/>
      <c r="J44" s="116"/>
      <c r="K44" s="116"/>
      <c r="L44" s="116"/>
      <c r="M44" s="116"/>
      <c r="N44" s="116"/>
      <c r="O44" s="116"/>
      <c r="P44" s="116"/>
      <c r="Q44" s="116"/>
      <c r="R44" s="116"/>
      <c r="S44" s="116"/>
      <c r="T44" s="116"/>
      <c r="U44" s="116"/>
      <c r="V44" s="116"/>
      <c r="W44" s="116"/>
      <c r="X44" s="116"/>
      <c r="Y44" s="116"/>
      <c r="Z44" s="116"/>
    </row>
    <row r="45" spans="1:27" ht="15.75" hidden="1" customHeight="1" x14ac:dyDescent="0.15">
      <c r="A45" s="91"/>
      <c r="B45" s="91"/>
      <c r="C45" s="116"/>
      <c r="D45" s="116"/>
      <c r="E45" s="116"/>
      <c r="F45" s="116"/>
      <c r="G45" s="116"/>
      <c r="H45" s="116"/>
      <c r="I45" s="136"/>
      <c r="J45" s="116"/>
      <c r="K45" s="116"/>
      <c r="L45" s="116"/>
      <c r="M45" s="116"/>
      <c r="N45" s="116"/>
      <c r="O45" s="116"/>
      <c r="P45" s="116"/>
      <c r="Q45" s="116"/>
      <c r="R45" s="116"/>
      <c r="S45" s="116"/>
      <c r="T45" s="116"/>
      <c r="U45" s="116"/>
      <c r="V45" s="116"/>
      <c r="W45" s="116"/>
      <c r="X45" s="116"/>
      <c r="Y45" s="116"/>
      <c r="Z45" s="116"/>
    </row>
    <row r="46" spans="1:27" ht="15.75" hidden="1" customHeight="1" x14ac:dyDescent="0.15">
      <c r="A46" s="91"/>
      <c r="B46" s="91"/>
      <c r="C46" s="116"/>
      <c r="D46" s="116"/>
      <c r="E46" s="116"/>
      <c r="F46" s="116"/>
      <c r="G46" s="116"/>
      <c r="H46" s="116"/>
      <c r="I46" s="136"/>
      <c r="J46" s="116"/>
      <c r="K46" s="116"/>
      <c r="L46" s="116"/>
      <c r="M46" s="116"/>
      <c r="N46" s="116"/>
      <c r="O46" s="116"/>
      <c r="P46" s="116"/>
      <c r="Q46" s="116"/>
      <c r="R46" s="116"/>
      <c r="S46" s="116"/>
      <c r="T46" s="116"/>
      <c r="U46" s="116"/>
      <c r="V46" s="116"/>
      <c r="W46" s="116"/>
      <c r="X46" s="116"/>
      <c r="Y46" s="116"/>
      <c r="Z46" s="116"/>
    </row>
    <row r="47" spans="1:27" ht="15.75" hidden="1" customHeight="1" x14ac:dyDescent="0.15">
      <c r="A47" s="91"/>
      <c r="B47" s="91"/>
      <c r="C47" s="116"/>
      <c r="D47" s="116"/>
      <c r="E47" s="116"/>
      <c r="F47" s="116"/>
      <c r="G47" s="116"/>
      <c r="H47" s="116"/>
      <c r="I47" s="136"/>
      <c r="J47" s="116"/>
      <c r="K47" s="116"/>
      <c r="L47" s="116"/>
      <c r="M47" s="116"/>
      <c r="N47" s="116"/>
      <c r="O47" s="116"/>
      <c r="P47" s="116"/>
      <c r="Q47" s="116"/>
      <c r="R47" s="116"/>
      <c r="S47" s="116"/>
      <c r="T47" s="116"/>
      <c r="U47" s="116"/>
      <c r="V47" s="116"/>
      <c r="W47" s="116"/>
      <c r="X47" s="116"/>
      <c r="Y47" s="116"/>
      <c r="Z47" s="116"/>
    </row>
    <row r="48" spans="1:27" ht="15.75" hidden="1" customHeight="1" x14ac:dyDescent="0.15">
      <c r="A48" s="91"/>
      <c r="B48" s="91"/>
      <c r="C48" s="116"/>
      <c r="D48" s="116"/>
      <c r="E48" s="116"/>
      <c r="F48" s="116"/>
      <c r="G48" s="116"/>
      <c r="H48" s="116"/>
      <c r="I48" s="136"/>
      <c r="J48" s="116"/>
      <c r="K48" s="116"/>
      <c r="L48" s="116"/>
      <c r="M48" s="116"/>
      <c r="N48" s="116"/>
      <c r="O48" s="116"/>
      <c r="P48" s="116"/>
      <c r="Q48" s="116"/>
      <c r="R48" s="116"/>
      <c r="S48" s="116"/>
      <c r="T48" s="116"/>
      <c r="U48" s="116"/>
      <c r="V48" s="116"/>
      <c r="W48" s="116"/>
      <c r="X48" s="116"/>
      <c r="Y48" s="116"/>
      <c r="Z48" s="116"/>
    </row>
    <row r="49" spans="1:26" ht="15.75" hidden="1" customHeight="1" x14ac:dyDescent="0.15">
      <c r="A49" s="91"/>
      <c r="B49" s="91"/>
      <c r="C49" s="116"/>
      <c r="D49" s="116"/>
      <c r="E49" s="116"/>
      <c r="F49" s="116"/>
      <c r="G49" s="116"/>
      <c r="H49" s="116"/>
      <c r="I49" s="136"/>
      <c r="J49" s="116"/>
      <c r="K49" s="116"/>
      <c r="L49" s="116"/>
      <c r="M49" s="116"/>
      <c r="N49" s="116"/>
      <c r="O49" s="116"/>
      <c r="P49" s="116"/>
      <c r="Q49" s="116"/>
      <c r="R49" s="116"/>
      <c r="S49" s="116"/>
      <c r="T49" s="116"/>
      <c r="U49" s="116"/>
      <c r="V49" s="116"/>
      <c r="W49" s="116"/>
      <c r="X49" s="116"/>
      <c r="Y49" s="116"/>
      <c r="Z49" s="116"/>
    </row>
    <row r="50" spans="1:26" ht="15.75" hidden="1" customHeight="1" x14ac:dyDescent="0.15">
      <c r="A50" s="91"/>
      <c r="B50" s="91"/>
      <c r="C50" s="116"/>
      <c r="D50" s="116"/>
      <c r="E50" s="116"/>
      <c r="F50" s="116"/>
      <c r="G50" s="116"/>
      <c r="H50" s="116"/>
      <c r="I50" s="136"/>
      <c r="J50" s="116"/>
      <c r="K50" s="116"/>
      <c r="L50" s="116"/>
      <c r="M50" s="116"/>
      <c r="N50" s="116"/>
      <c r="O50" s="116"/>
      <c r="P50" s="116"/>
      <c r="Q50" s="116"/>
      <c r="R50" s="116"/>
      <c r="S50" s="116"/>
      <c r="T50" s="116"/>
      <c r="U50" s="116"/>
      <c r="V50" s="116"/>
      <c r="W50" s="116"/>
      <c r="X50" s="116"/>
      <c r="Y50" s="116"/>
      <c r="Z50" s="116"/>
    </row>
    <row r="51" spans="1:26" ht="15.75" hidden="1" customHeight="1" x14ac:dyDescent="0.15">
      <c r="A51" s="91"/>
      <c r="B51" s="91"/>
      <c r="C51" s="116"/>
      <c r="D51" s="116"/>
      <c r="E51" s="116"/>
      <c r="F51" s="116"/>
      <c r="G51" s="116"/>
      <c r="H51" s="116"/>
      <c r="I51" s="136"/>
      <c r="J51" s="116"/>
      <c r="K51" s="116"/>
      <c r="L51" s="116"/>
      <c r="M51" s="116"/>
      <c r="N51" s="116"/>
      <c r="O51" s="116"/>
      <c r="P51" s="116"/>
      <c r="Q51" s="116"/>
      <c r="R51" s="116"/>
      <c r="S51" s="116"/>
      <c r="T51" s="116"/>
      <c r="U51" s="116"/>
      <c r="V51" s="116"/>
      <c r="W51" s="116"/>
      <c r="X51" s="116"/>
      <c r="Y51" s="116"/>
      <c r="Z51" s="116"/>
    </row>
    <row r="52" spans="1:26" ht="15.75" hidden="1" customHeight="1" x14ac:dyDescent="0.15">
      <c r="A52" s="91"/>
      <c r="B52" s="91"/>
      <c r="C52" s="116"/>
      <c r="D52" s="116"/>
      <c r="E52" s="116"/>
      <c r="F52" s="116"/>
      <c r="G52" s="116"/>
      <c r="H52" s="116"/>
      <c r="I52" s="136"/>
      <c r="J52" s="116"/>
      <c r="K52" s="116"/>
      <c r="L52" s="116"/>
      <c r="M52" s="116"/>
      <c r="N52" s="116"/>
      <c r="O52" s="116"/>
      <c r="P52" s="116"/>
      <c r="Q52" s="116"/>
      <c r="R52" s="116"/>
      <c r="S52" s="116"/>
      <c r="T52" s="116"/>
      <c r="U52" s="116"/>
      <c r="V52" s="116"/>
      <c r="W52" s="116"/>
      <c r="X52" s="116"/>
      <c r="Y52" s="116"/>
      <c r="Z52" s="116"/>
    </row>
    <row r="53" spans="1:26" ht="15.75" hidden="1" customHeight="1" x14ac:dyDescent="0.15">
      <c r="A53" s="91"/>
      <c r="B53" s="91"/>
      <c r="C53" s="116"/>
      <c r="D53" s="116"/>
      <c r="E53" s="116"/>
      <c r="F53" s="116"/>
      <c r="G53" s="116"/>
      <c r="H53" s="116"/>
      <c r="I53" s="136"/>
      <c r="J53" s="116"/>
      <c r="K53" s="116"/>
      <c r="L53" s="116"/>
      <c r="M53" s="116"/>
      <c r="N53" s="116"/>
      <c r="O53" s="116"/>
      <c r="P53" s="116"/>
      <c r="Q53" s="116"/>
      <c r="R53" s="116"/>
      <c r="S53" s="116"/>
      <c r="T53" s="116"/>
      <c r="U53" s="116"/>
      <c r="V53" s="116"/>
      <c r="W53" s="116"/>
      <c r="X53" s="116"/>
      <c r="Y53" s="116"/>
      <c r="Z53" s="116"/>
    </row>
    <row r="54" spans="1:26" ht="15.75" hidden="1" customHeight="1" x14ac:dyDescent="0.15">
      <c r="A54" s="91"/>
      <c r="B54" s="91"/>
      <c r="C54" s="116"/>
      <c r="D54" s="116"/>
      <c r="E54" s="116"/>
      <c r="F54" s="116"/>
      <c r="G54" s="116"/>
      <c r="H54" s="116"/>
      <c r="I54" s="136"/>
      <c r="J54" s="116"/>
      <c r="K54" s="116"/>
      <c r="L54" s="116"/>
      <c r="M54" s="116"/>
      <c r="N54" s="116"/>
      <c r="O54" s="116"/>
      <c r="P54" s="116"/>
      <c r="Q54" s="116"/>
      <c r="R54" s="116"/>
      <c r="S54" s="116"/>
      <c r="T54" s="116"/>
      <c r="U54" s="116"/>
      <c r="V54" s="116"/>
      <c r="W54" s="116"/>
      <c r="X54" s="116"/>
      <c r="Y54" s="116"/>
      <c r="Z54" s="116"/>
    </row>
    <row r="55" spans="1:26" ht="15.75" hidden="1" customHeight="1" x14ac:dyDescent="0.15">
      <c r="A55" s="91"/>
      <c r="B55" s="91"/>
      <c r="C55" s="116"/>
      <c r="D55" s="116"/>
      <c r="E55" s="116"/>
      <c r="F55" s="116"/>
      <c r="G55" s="116"/>
      <c r="H55" s="116"/>
      <c r="I55" s="136"/>
      <c r="J55" s="116"/>
      <c r="K55" s="116"/>
      <c r="L55" s="116"/>
      <c r="M55" s="116"/>
      <c r="N55" s="116"/>
      <c r="O55" s="116"/>
      <c r="P55" s="116"/>
      <c r="Q55" s="116"/>
      <c r="R55" s="116"/>
      <c r="S55" s="116"/>
      <c r="T55" s="116"/>
      <c r="U55" s="116"/>
      <c r="V55" s="116"/>
      <c r="W55" s="116"/>
      <c r="X55" s="116"/>
      <c r="Y55" s="116"/>
      <c r="Z55" s="116"/>
    </row>
    <row r="56" spans="1:26" ht="15.75" hidden="1" customHeight="1" x14ac:dyDescent="0.15">
      <c r="A56" s="91"/>
      <c r="B56" s="91"/>
      <c r="C56" s="116"/>
      <c r="D56" s="116"/>
      <c r="E56" s="116"/>
      <c r="F56" s="116"/>
      <c r="G56" s="116"/>
      <c r="H56" s="116"/>
      <c r="I56" s="136"/>
      <c r="J56" s="116"/>
      <c r="K56" s="116"/>
      <c r="L56" s="116"/>
      <c r="M56" s="116"/>
      <c r="N56" s="116"/>
      <c r="O56" s="116"/>
      <c r="P56" s="116"/>
      <c r="Q56" s="116"/>
      <c r="R56" s="116"/>
      <c r="S56" s="116"/>
      <c r="T56" s="116"/>
      <c r="U56" s="116"/>
      <c r="V56" s="116"/>
      <c r="W56" s="116"/>
      <c r="X56" s="116"/>
      <c r="Y56" s="116"/>
      <c r="Z56" s="116"/>
    </row>
    <row r="57" spans="1:26" ht="15.75" hidden="1" customHeight="1" x14ac:dyDescent="0.15">
      <c r="A57" s="91"/>
      <c r="B57" s="91"/>
      <c r="C57" s="116"/>
      <c r="D57" s="116"/>
      <c r="E57" s="116"/>
      <c r="F57" s="116"/>
      <c r="G57" s="116"/>
      <c r="H57" s="116"/>
      <c r="I57" s="136"/>
      <c r="J57" s="116"/>
      <c r="K57" s="116"/>
      <c r="L57" s="116"/>
      <c r="M57" s="116"/>
      <c r="N57" s="116"/>
      <c r="O57" s="116"/>
      <c r="P57" s="116"/>
      <c r="Q57" s="116"/>
      <c r="R57" s="116"/>
      <c r="S57" s="116"/>
      <c r="T57" s="116"/>
      <c r="U57" s="116"/>
      <c r="V57" s="116"/>
      <c r="W57" s="116"/>
      <c r="X57" s="116"/>
      <c r="Y57" s="116"/>
      <c r="Z57" s="116"/>
    </row>
    <row r="58" spans="1:26" ht="15.75" hidden="1" customHeight="1" x14ac:dyDescent="0.15">
      <c r="A58" s="91"/>
      <c r="B58" s="91"/>
      <c r="C58" s="116"/>
      <c r="D58" s="116"/>
      <c r="E58" s="116"/>
      <c r="F58" s="116"/>
      <c r="G58" s="116"/>
      <c r="H58" s="116"/>
      <c r="I58" s="136"/>
      <c r="J58" s="116"/>
      <c r="K58" s="116"/>
      <c r="L58" s="116"/>
      <c r="M58" s="116"/>
      <c r="N58" s="116"/>
      <c r="O58" s="116"/>
      <c r="P58" s="116"/>
      <c r="Q58" s="116"/>
      <c r="R58" s="116"/>
      <c r="S58" s="116"/>
      <c r="T58" s="116"/>
      <c r="U58" s="116"/>
      <c r="V58" s="116"/>
      <c r="W58" s="116"/>
      <c r="X58" s="116"/>
      <c r="Y58" s="116"/>
      <c r="Z58" s="116"/>
    </row>
    <row r="59" spans="1:26" ht="15" customHeight="1" x14ac:dyDescent="0.15">
      <c r="A59" s="91"/>
      <c r="B59" s="91"/>
      <c r="C59" s="116"/>
      <c r="D59" s="116"/>
      <c r="E59" s="116"/>
      <c r="F59" s="116"/>
      <c r="G59" s="116"/>
      <c r="H59" s="116"/>
      <c r="I59" s="136"/>
      <c r="J59" s="116"/>
      <c r="K59" s="116"/>
      <c r="L59" s="116"/>
      <c r="M59" s="116"/>
      <c r="N59" s="116"/>
      <c r="O59" s="116"/>
      <c r="P59" s="116"/>
      <c r="Q59" s="116"/>
      <c r="R59" s="116"/>
      <c r="S59" s="116"/>
      <c r="T59" s="116"/>
      <c r="U59" s="116"/>
      <c r="V59" s="116"/>
      <c r="W59" s="116"/>
      <c r="X59" s="116"/>
      <c r="Y59" s="116"/>
      <c r="Z59" s="116"/>
    </row>
    <row r="60" spans="1:26" ht="20.100000000000001" customHeight="1" x14ac:dyDescent="0.15">
      <c r="A60" s="91"/>
      <c r="B60" s="91"/>
      <c r="C60" s="103" t="s">
        <v>60</v>
      </c>
      <c r="D60" s="104"/>
      <c r="E60" s="104"/>
      <c r="F60" s="104"/>
      <c r="G60" s="104"/>
      <c r="H60" s="105"/>
      <c r="I60" s="137"/>
    </row>
    <row r="61" spans="1:26" ht="15" customHeight="1" x14ac:dyDescent="0.15">
      <c r="A61" s="91"/>
      <c r="B61" s="91"/>
      <c r="C61" s="106"/>
      <c r="D61" s="107"/>
      <c r="E61" s="107"/>
      <c r="F61" s="107"/>
      <c r="G61" s="107"/>
      <c r="H61" s="107"/>
      <c r="I61" s="108"/>
      <c r="J61" s="108"/>
      <c r="K61" s="108"/>
      <c r="L61" s="108"/>
      <c r="M61" s="108"/>
      <c r="N61" s="108"/>
      <c r="O61" s="108"/>
      <c r="P61" s="108"/>
      <c r="Q61" s="108"/>
      <c r="R61" s="108"/>
      <c r="S61" s="108"/>
      <c r="T61" s="108"/>
      <c r="U61" s="108"/>
      <c r="V61" s="108"/>
      <c r="W61" s="108"/>
      <c r="X61" s="108"/>
      <c r="Y61" s="108"/>
      <c r="Z61" s="109"/>
    </row>
    <row r="62" spans="1:26" ht="20.100000000000001" customHeight="1" x14ac:dyDescent="0.15">
      <c r="A62" s="91"/>
      <c r="B62" s="91"/>
      <c r="C62" s="106"/>
      <c r="D62" s="138" t="s">
        <v>61</v>
      </c>
      <c r="E62" s="138"/>
      <c r="F62" s="138"/>
      <c r="G62" s="138"/>
      <c r="H62" s="138"/>
      <c r="I62" s="138"/>
      <c r="J62" s="138"/>
      <c r="K62" s="138"/>
      <c r="L62" s="138"/>
      <c r="M62" s="138"/>
      <c r="N62" s="138"/>
      <c r="O62" s="138"/>
      <c r="P62" s="138"/>
      <c r="Q62" s="138"/>
      <c r="R62" s="138"/>
      <c r="S62" s="138"/>
      <c r="T62" s="138"/>
      <c r="U62" s="138"/>
      <c r="V62" s="138"/>
      <c r="W62" s="138"/>
      <c r="X62" s="138"/>
      <c r="Y62" s="138"/>
      <c r="Z62" s="115"/>
    </row>
    <row r="63" spans="1:26" ht="20.100000000000001" customHeight="1" x14ac:dyDescent="0.15">
      <c r="A63" s="91">
        <f>IFERROR(IF(AND($I63&lt;&gt;"しない", $I63&lt;&gt;"する"),1001,0),3)</f>
        <v>1001</v>
      </c>
      <c r="B63" s="91"/>
      <c r="C63" s="110"/>
      <c r="D63" s="111">
        <v>1</v>
      </c>
      <c r="E63" s="116" t="s">
        <v>62</v>
      </c>
      <c r="F63" s="116"/>
      <c r="G63" s="116"/>
      <c r="H63" s="116"/>
      <c r="I63" s="21"/>
      <c r="J63" s="21"/>
      <c r="K63" s="21"/>
      <c r="L63" s="21"/>
      <c r="M63" s="21"/>
      <c r="N63" s="116"/>
      <c r="O63" s="116"/>
      <c r="P63" s="116"/>
      <c r="Q63" s="116"/>
      <c r="R63" s="116"/>
      <c r="S63" s="116"/>
      <c r="T63" s="116"/>
      <c r="U63" s="116"/>
      <c r="V63" s="116"/>
      <c r="W63" s="116"/>
      <c r="X63" s="116"/>
      <c r="Y63" s="116"/>
      <c r="Z63" s="115"/>
    </row>
    <row r="64" spans="1:26" ht="20.100000000000001" customHeight="1" x14ac:dyDescent="0.15">
      <c r="A64" s="91"/>
      <c r="B64" s="91"/>
      <c r="C64" s="110"/>
      <c r="D64" s="116"/>
      <c r="E64" s="116"/>
      <c r="F64" s="116"/>
      <c r="G64" s="116"/>
      <c r="H64" s="116"/>
      <c r="I64" s="122"/>
      <c r="J64" s="118" t="s">
        <v>15</v>
      </c>
      <c r="K64" s="117"/>
      <c r="L64" s="117"/>
      <c r="M64" s="117"/>
      <c r="N64" s="117"/>
      <c r="O64" s="117"/>
      <c r="P64" s="117"/>
      <c r="Q64" s="117"/>
      <c r="R64" s="117"/>
      <c r="S64" s="117"/>
      <c r="T64" s="117"/>
      <c r="U64" s="117"/>
      <c r="V64" s="117"/>
      <c r="W64" s="117"/>
      <c r="X64" s="117"/>
      <c r="Y64" s="117"/>
      <c r="Z64" s="115"/>
    </row>
    <row r="65" spans="1:26" ht="20.100000000000001" hidden="1" customHeight="1" x14ac:dyDescent="0.15">
      <c r="A65" s="91"/>
      <c r="B65" s="91"/>
      <c r="C65" s="110"/>
      <c r="D65" s="116"/>
      <c r="E65" s="116"/>
      <c r="F65" s="116"/>
      <c r="G65" s="116"/>
      <c r="H65" s="116"/>
      <c r="I65" s="122"/>
      <c r="J65" s="117"/>
      <c r="K65" s="117"/>
      <c r="L65" s="117"/>
      <c r="M65" s="117"/>
      <c r="N65" s="117"/>
      <c r="O65" s="117"/>
      <c r="P65" s="117"/>
      <c r="Q65" s="117"/>
      <c r="R65" s="117"/>
      <c r="S65" s="117"/>
      <c r="T65" s="117"/>
      <c r="U65" s="117"/>
      <c r="V65" s="117"/>
      <c r="W65" s="117"/>
      <c r="X65" s="117"/>
      <c r="Y65" s="117"/>
      <c r="Z65" s="115"/>
    </row>
    <row r="66" spans="1:26" ht="20.100000000000001" hidden="1" customHeight="1" x14ac:dyDescent="0.15">
      <c r="A66" s="91"/>
      <c r="B66" s="91"/>
      <c r="C66" s="110"/>
      <c r="D66" s="116"/>
      <c r="E66" s="116"/>
      <c r="F66" s="116"/>
      <c r="G66" s="116"/>
      <c r="H66" s="116"/>
      <c r="I66" s="122"/>
      <c r="J66" s="117"/>
      <c r="K66" s="117"/>
      <c r="L66" s="117"/>
      <c r="M66" s="117"/>
      <c r="N66" s="117"/>
      <c r="O66" s="117"/>
      <c r="P66" s="117"/>
      <c r="Q66" s="117"/>
      <c r="R66" s="117"/>
      <c r="S66" s="117"/>
      <c r="T66" s="117"/>
      <c r="U66" s="117"/>
      <c r="V66" s="117"/>
      <c r="W66" s="117"/>
      <c r="X66" s="117"/>
      <c r="Y66" s="117"/>
      <c r="Z66" s="115"/>
    </row>
    <row r="67" spans="1:26" ht="20.100000000000001" hidden="1" customHeight="1" x14ac:dyDescent="0.15">
      <c r="A67" s="91"/>
      <c r="B67" s="91"/>
      <c r="C67" s="110"/>
      <c r="D67" s="116"/>
      <c r="E67" s="116"/>
      <c r="F67" s="116"/>
      <c r="G67" s="116"/>
      <c r="H67" s="116"/>
      <c r="I67" s="122"/>
      <c r="J67" s="117"/>
      <c r="K67" s="117"/>
      <c r="L67" s="117"/>
      <c r="M67" s="117"/>
      <c r="N67" s="117"/>
      <c r="O67" s="117"/>
      <c r="P67" s="117"/>
      <c r="Q67" s="117"/>
      <c r="R67" s="117"/>
      <c r="S67" s="117"/>
      <c r="T67" s="117"/>
      <c r="U67" s="117"/>
      <c r="V67" s="117"/>
      <c r="W67" s="117"/>
      <c r="X67" s="117"/>
      <c r="Y67" s="117"/>
      <c r="Z67" s="115"/>
    </row>
    <row r="68" spans="1:26" ht="20.100000000000001" hidden="1" customHeight="1" x14ac:dyDescent="0.15">
      <c r="A68" s="91"/>
      <c r="B68" s="91"/>
      <c r="C68" s="110"/>
      <c r="D68" s="116"/>
      <c r="E68" s="116"/>
      <c r="F68" s="116"/>
      <c r="G68" s="116"/>
      <c r="H68" s="116"/>
      <c r="I68" s="122"/>
      <c r="J68" s="117"/>
      <c r="K68" s="117"/>
      <c r="L68" s="117"/>
      <c r="M68" s="117"/>
      <c r="N68" s="117"/>
      <c r="O68" s="117"/>
      <c r="P68" s="117"/>
      <c r="Q68" s="117"/>
      <c r="R68" s="117"/>
      <c r="S68" s="117"/>
      <c r="T68" s="117"/>
      <c r="U68" s="117"/>
      <c r="V68" s="117"/>
      <c r="W68" s="117"/>
      <c r="X68" s="117"/>
      <c r="Y68" s="117"/>
      <c r="Z68" s="115"/>
    </row>
    <row r="69" spans="1:26" ht="20.100000000000001" customHeight="1" x14ac:dyDescent="0.15">
      <c r="A69" s="91">
        <f>IFERROR(IF(OR(AND($I63="する",TRIM($I69)=""),AND($I63="しない",NOT(ISBLANK($I69)))),1001,0),3)</f>
        <v>0</v>
      </c>
      <c r="B69" s="91"/>
      <c r="C69" s="110"/>
      <c r="D69" s="111">
        <v>2</v>
      </c>
      <c r="E69" s="86" t="s">
        <v>41</v>
      </c>
      <c r="I69" s="52"/>
      <c r="J69" s="53"/>
      <c r="K69" s="53"/>
      <c r="L69" s="53"/>
      <c r="M69" s="53"/>
      <c r="N69" s="116"/>
      <c r="O69" s="116"/>
      <c r="P69" s="116"/>
      <c r="Q69" s="116"/>
      <c r="R69" s="116"/>
      <c r="S69" s="116"/>
      <c r="T69" s="116"/>
      <c r="U69" s="116"/>
      <c r="V69" s="116"/>
      <c r="W69" s="116"/>
      <c r="X69" s="116"/>
      <c r="Y69" s="116"/>
      <c r="Z69" s="115"/>
    </row>
    <row r="70" spans="1:26" ht="20.100000000000001" customHeight="1" x14ac:dyDescent="0.15">
      <c r="A70" s="91"/>
      <c r="B70" s="91"/>
      <c r="C70" s="110"/>
      <c r="D70" s="111"/>
      <c r="E70" s="116"/>
      <c r="F70" s="116"/>
      <c r="G70" s="116"/>
      <c r="H70" s="116"/>
      <c r="I70" s="113"/>
      <c r="J70" s="118" t="s">
        <v>104</v>
      </c>
      <c r="K70" s="117"/>
      <c r="L70" s="117"/>
      <c r="M70" s="117"/>
      <c r="N70" s="117"/>
      <c r="O70" s="117"/>
      <c r="P70" s="117"/>
      <c r="Q70" s="117"/>
      <c r="R70" s="117"/>
      <c r="S70" s="117"/>
      <c r="T70" s="117"/>
      <c r="U70" s="117"/>
      <c r="V70" s="117"/>
      <c r="W70" s="117"/>
      <c r="X70" s="117"/>
      <c r="Y70" s="117"/>
      <c r="Z70" s="115"/>
    </row>
    <row r="71" spans="1:26" ht="20.100000000000001" customHeight="1" x14ac:dyDescent="0.15">
      <c r="A71" s="91">
        <f>IFERROR(IF(OR(AND($I63="する",AND($I71&lt;&gt;"", OR(ISERROR(FIND("@"&amp;LEFT($I71,3)&amp;"@", 都道府県3))=FALSE, ISERROR(FIND("@"&amp;LEFT($I71,4)&amp;"@",都道府県4))=FALSE))=FALSE),AND($I63="しない",NOT(ISBLANK($I71)))),1001,0),3)</f>
        <v>0</v>
      </c>
      <c r="B71" s="91"/>
      <c r="C71" s="110"/>
      <c r="D71" s="111">
        <v>3</v>
      </c>
      <c r="E71" s="86" t="s">
        <v>42</v>
      </c>
      <c r="I71" s="54"/>
      <c r="J71" s="54"/>
      <c r="K71" s="54"/>
      <c r="L71" s="54"/>
      <c r="M71" s="54"/>
      <c r="N71" s="54"/>
      <c r="O71" s="54"/>
      <c r="P71" s="54"/>
      <c r="Q71" s="55"/>
      <c r="R71" s="54"/>
      <c r="S71" s="54"/>
      <c r="T71" s="54"/>
      <c r="U71" s="54"/>
      <c r="V71" s="54"/>
      <c r="W71" s="54"/>
      <c r="X71" s="54"/>
      <c r="Y71" s="54"/>
      <c r="Z71" s="115"/>
    </row>
    <row r="72" spans="1:26" ht="20.100000000000001" customHeight="1" x14ac:dyDescent="0.15">
      <c r="A72" s="91"/>
      <c r="B72" s="91"/>
      <c r="C72" s="110"/>
      <c r="D72" s="111"/>
      <c r="E72" s="116"/>
      <c r="F72" s="116"/>
      <c r="G72" s="116"/>
      <c r="H72" s="116"/>
      <c r="I72" s="113"/>
      <c r="J72" s="118" t="s">
        <v>43</v>
      </c>
      <c r="K72" s="117"/>
      <c r="L72" s="117"/>
      <c r="M72" s="117"/>
      <c r="N72" s="117"/>
      <c r="O72" s="117"/>
      <c r="P72" s="117"/>
      <c r="Q72" s="117"/>
      <c r="R72" s="117"/>
      <c r="S72" s="117"/>
      <c r="T72" s="117"/>
      <c r="U72" s="117"/>
      <c r="V72" s="117"/>
      <c r="W72" s="117"/>
      <c r="X72" s="117"/>
      <c r="Y72" s="117"/>
      <c r="Z72" s="115"/>
    </row>
    <row r="73" spans="1:26" ht="20.100000000000001" customHeight="1" x14ac:dyDescent="0.15">
      <c r="A73" s="91">
        <f>IFERROR(IF(OR(AND($I63="する",TRIM($I73)=""),AND($I63="しない",NOT(ISBLANK($I73)))),1001,0),3)</f>
        <v>0</v>
      </c>
      <c r="B73" s="91"/>
      <c r="C73" s="110"/>
      <c r="D73" s="111">
        <v>4</v>
      </c>
      <c r="E73" s="86" t="s">
        <v>44</v>
      </c>
      <c r="I73" s="21"/>
      <c r="J73" s="21"/>
      <c r="K73" s="21"/>
      <c r="L73" s="21"/>
      <c r="M73" s="21"/>
      <c r="N73" s="21"/>
      <c r="O73" s="21"/>
      <c r="P73" s="21"/>
      <c r="Q73" s="56"/>
      <c r="R73" s="21"/>
      <c r="S73" s="21"/>
      <c r="T73" s="21"/>
      <c r="U73" s="21"/>
      <c r="V73" s="21"/>
      <c r="W73" s="21"/>
      <c r="X73" s="21"/>
      <c r="Y73" s="21"/>
      <c r="Z73" s="115"/>
    </row>
    <row r="74" spans="1:26" ht="30" customHeight="1" x14ac:dyDescent="0.15">
      <c r="A74" s="91"/>
      <c r="B74" s="91"/>
      <c r="C74" s="119"/>
      <c r="D74" s="116"/>
      <c r="I74" s="113"/>
      <c r="J74" s="139" t="s">
        <v>113</v>
      </c>
      <c r="K74" s="139"/>
      <c r="L74" s="139"/>
      <c r="M74" s="139"/>
      <c r="N74" s="139"/>
      <c r="O74" s="139"/>
      <c r="P74" s="139"/>
      <c r="Q74" s="139"/>
      <c r="R74" s="139"/>
      <c r="S74" s="139"/>
      <c r="T74" s="139"/>
      <c r="U74" s="139"/>
      <c r="V74" s="139"/>
      <c r="W74" s="139"/>
      <c r="X74" s="139"/>
      <c r="Y74" s="139"/>
      <c r="Z74" s="115"/>
    </row>
    <row r="75" spans="1:26" ht="20.100000000000001" customHeight="1" x14ac:dyDescent="0.15">
      <c r="A75" s="91">
        <f>IFERROR(IF(OR(AND($I63="する",TRIM($I75)=""),AND($I63="しない",NOT(ISBLANK($I75)))),1001,0),3)</f>
        <v>0</v>
      </c>
      <c r="B75" s="91"/>
      <c r="C75" s="110"/>
      <c r="D75" s="111">
        <v>5</v>
      </c>
      <c r="E75" s="86" t="s">
        <v>45</v>
      </c>
      <c r="I75" s="21"/>
      <c r="J75" s="21"/>
      <c r="K75" s="21"/>
      <c r="L75" s="21"/>
      <c r="M75" s="21"/>
      <c r="N75" s="21"/>
      <c r="O75" s="21"/>
      <c r="P75" s="21"/>
      <c r="Q75" s="21"/>
      <c r="R75" s="21"/>
      <c r="S75" s="21"/>
      <c r="T75" s="21"/>
      <c r="U75" s="21"/>
      <c r="V75" s="21"/>
      <c r="W75" s="21"/>
      <c r="X75" s="21"/>
      <c r="Y75" s="21"/>
      <c r="Z75" s="115"/>
    </row>
    <row r="76" spans="1:26" ht="30" customHeight="1" x14ac:dyDescent="0.15">
      <c r="A76" s="91"/>
      <c r="B76" s="91"/>
      <c r="C76" s="119"/>
      <c r="D76" s="116"/>
      <c r="E76" s="116"/>
      <c r="F76" s="116"/>
      <c r="G76" s="116"/>
      <c r="H76" s="116"/>
      <c r="I76" s="113"/>
      <c r="J76" s="139" t="s">
        <v>112</v>
      </c>
      <c r="K76" s="139"/>
      <c r="L76" s="139"/>
      <c r="M76" s="139"/>
      <c r="N76" s="139"/>
      <c r="O76" s="139"/>
      <c r="P76" s="139"/>
      <c r="Q76" s="139"/>
      <c r="R76" s="139"/>
      <c r="S76" s="139"/>
      <c r="T76" s="139"/>
      <c r="U76" s="139"/>
      <c r="V76" s="139"/>
      <c r="W76" s="139"/>
      <c r="X76" s="139"/>
      <c r="Y76" s="139"/>
      <c r="Z76" s="115"/>
    </row>
    <row r="77" spans="1:26" ht="20.100000000000001" customHeight="1" x14ac:dyDescent="0.15">
      <c r="A77" s="91">
        <f>IFERROR(IF(OR(AND($I63="する",TRIM($I77)=""),AND($I63="しない",NOT(ISBLANK($I77)))),1001,0),3)</f>
        <v>0</v>
      </c>
      <c r="B77" s="91"/>
      <c r="C77" s="110"/>
      <c r="D77" s="111">
        <v>6</v>
      </c>
      <c r="E77" s="86" t="s">
        <v>63</v>
      </c>
      <c r="I77" s="21"/>
      <c r="J77" s="21"/>
      <c r="K77" s="21"/>
      <c r="L77" s="21"/>
      <c r="M77" s="21"/>
      <c r="N77" s="21"/>
      <c r="O77" s="21"/>
      <c r="P77" s="21"/>
      <c r="Q77" s="21"/>
      <c r="R77" s="21"/>
      <c r="S77" s="21"/>
      <c r="T77" s="21"/>
      <c r="U77" s="21"/>
      <c r="V77" s="21"/>
      <c r="W77" s="21"/>
      <c r="X77" s="21"/>
      <c r="Y77" s="21"/>
      <c r="Z77" s="115"/>
    </row>
    <row r="78" spans="1:26" ht="20.100000000000001" customHeight="1" x14ac:dyDescent="0.15">
      <c r="A78" s="91"/>
      <c r="B78" s="91"/>
      <c r="C78" s="119"/>
      <c r="D78" s="116"/>
      <c r="E78" s="116"/>
      <c r="F78" s="116"/>
      <c r="G78" s="116"/>
      <c r="H78" s="116"/>
      <c r="I78" s="113"/>
      <c r="J78" s="128" t="s">
        <v>64</v>
      </c>
      <c r="K78" s="117"/>
      <c r="L78" s="117"/>
      <c r="M78" s="117"/>
      <c r="N78" s="117"/>
      <c r="O78" s="117"/>
      <c r="P78" s="117"/>
      <c r="Q78" s="117"/>
      <c r="R78" s="117"/>
      <c r="S78" s="117"/>
      <c r="T78" s="117"/>
      <c r="U78" s="117"/>
      <c r="V78" s="117"/>
      <c r="W78" s="117"/>
      <c r="X78" s="117"/>
      <c r="Y78" s="117"/>
      <c r="Z78" s="115"/>
    </row>
    <row r="79" spans="1:26" ht="20.100000000000001" customHeight="1" x14ac:dyDescent="0.15">
      <c r="A79" s="91">
        <f>IFERROR(IF(OR(AND($I63="する",OR(TRIM($I79)="", NOT(OR(IFERROR(SEARCH(" ",$I79),0)&gt;0, IFERROR(SEARCH("　",$I79),0)&gt;0)))),AND($I63="しない",NOT(ISBLANK($I79)))),1001,0),3)</f>
        <v>0</v>
      </c>
      <c r="B79" s="91"/>
      <c r="C79" s="110"/>
      <c r="D79" s="111">
        <v>7</v>
      </c>
      <c r="E79" s="86" t="s">
        <v>65</v>
      </c>
      <c r="I79" s="21"/>
      <c r="J79" s="21"/>
      <c r="K79" s="21"/>
      <c r="L79" s="21"/>
      <c r="M79" s="21"/>
      <c r="N79" s="21"/>
      <c r="O79" s="21"/>
      <c r="P79" s="21"/>
      <c r="Q79" s="21"/>
      <c r="R79" s="21"/>
      <c r="S79" s="21"/>
      <c r="T79" s="21"/>
      <c r="U79" s="21"/>
      <c r="V79" s="21"/>
      <c r="W79" s="21"/>
      <c r="X79" s="21"/>
      <c r="Y79" s="21"/>
      <c r="Z79" s="115"/>
    </row>
    <row r="80" spans="1:26" ht="20.100000000000001" customHeight="1" x14ac:dyDescent="0.15">
      <c r="A80" s="91"/>
      <c r="B80" s="91"/>
      <c r="C80" s="119"/>
      <c r="D80" s="116"/>
      <c r="E80" s="140" t="s">
        <v>66</v>
      </c>
      <c r="F80" s="116"/>
      <c r="G80" s="116"/>
      <c r="H80" s="116"/>
      <c r="I80" s="122"/>
      <c r="J80" s="118" t="s">
        <v>49</v>
      </c>
      <c r="K80" s="118"/>
      <c r="L80" s="118"/>
      <c r="M80" s="118"/>
      <c r="N80" s="118"/>
      <c r="O80" s="118"/>
      <c r="P80" s="118"/>
      <c r="Q80" s="118"/>
      <c r="R80" s="118"/>
      <c r="S80" s="118"/>
      <c r="T80" s="118"/>
      <c r="U80" s="118"/>
      <c r="V80" s="118"/>
      <c r="W80" s="118"/>
      <c r="X80" s="118"/>
      <c r="Y80" s="118"/>
      <c r="Z80" s="115"/>
    </row>
    <row r="81" spans="1:27" ht="20.100000000000001" customHeight="1" x14ac:dyDescent="0.15">
      <c r="A81" s="91">
        <f>IFERROR(IF(OR(AND($I63="する",OR(TRIM($I81)="", NOT(OR(IFERROR(SEARCH(" ",$I81),0)&gt;0, IFERROR(SEARCH("　",$I81),0)&gt;0)))),AND($I63="しない",NOT(ISBLANK($I81)))),1001,0),3)</f>
        <v>0</v>
      </c>
      <c r="B81" s="91"/>
      <c r="C81" s="110"/>
      <c r="D81" s="111">
        <v>8</v>
      </c>
      <c r="E81" s="86" t="s">
        <v>65</v>
      </c>
      <c r="I81" s="21"/>
      <c r="J81" s="21"/>
      <c r="K81" s="21"/>
      <c r="L81" s="21"/>
      <c r="M81" s="21"/>
      <c r="N81" s="21"/>
      <c r="O81" s="21"/>
      <c r="P81" s="21"/>
      <c r="Q81" s="21"/>
      <c r="R81" s="21"/>
      <c r="S81" s="21"/>
      <c r="T81" s="21"/>
      <c r="U81" s="21"/>
      <c r="V81" s="21"/>
      <c r="W81" s="21"/>
      <c r="X81" s="21"/>
      <c r="Y81" s="21"/>
      <c r="Z81" s="115"/>
    </row>
    <row r="82" spans="1:27" ht="20.100000000000001" customHeight="1" x14ac:dyDescent="0.15">
      <c r="A82" s="91"/>
      <c r="B82" s="91"/>
      <c r="C82" s="119"/>
      <c r="D82" s="116"/>
      <c r="E82" s="116"/>
      <c r="F82" s="116"/>
      <c r="G82" s="116"/>
      <c r="H82" s="116"/>
      <c r="I82" s="122"/>
      <c r="J82" s="118" t="s">
        <v>51</v>
      </c>
      <c r="K82" s="118"/>
      <c r="L82" s="118"/>
      <c r="M82" s="118"/>
      <c r="N82" s="118"/>
      <c r="O82" s="118"/>
      <c r="P82" s="118"/>
      <c r="Q82" s="118"/>
      <c r="R82" s="118"/>
      <c r="S82" s="118"/>
      <c r="T82" s="118"/>
      <c r="U82" s="118"/>
      <c r="V82" s="118"/>
      <c r="W82" s="118"/>
      <c r="X82" s="118"/>
      <c r="Y82" s="118"/>
      <c r="Z82" s="115"/>
    </row>
    <row r="83" spans="1:27" ht="20.100000000000001" customHeight="1" x14ac:dyDescent="0.15">
      <c r="A83" s="91">
        <f>IFERROR(IF(OR(AND($I63="する",NOT(AND(TRIM($I83)&lt;&gt;"",ISNUMBER(VALUE(SUBSTITUTE($I83,"-",""))),IFERROR(SEARCH("-",$I83),0)&gt;0))), AND($I63="しない",NOT(ISBLANK($I83)))),1001,0),3)</f>
        <v>0</v>
      </c>
      <c r="B83" s="91"/>
      <c r="C83" s="110"/>
      <c r="D83" s="111">
        <v>9</v>
      </c>
      <c r="E83" s="86" t="s">
        <v>52</v>
      </c>
      <c r="I83" s="21"/>
      <c r="J83" s="21"/>
      <c r="K83" s="21"/>
      <c r="L83" s="21"/>
      <c r="M83" s="21"/>
      <c r="O83" s="123" t="s">
        <v>53</v>
      </c>
      <c r="P83" s="1"/>
      <c r="Q83" s="86" t="s">
        <v>54</v>
      </c>
      <c r="Y83" s="117"/>
      <c r="Z83" s="115"/>
    </row>
    <row r="84" spans="1:27" ht="20.100000000000001" customHeight="1" x14ac:dyDescent="0.15">
      <c r="A84" s="91">
        <f>IFERROR(IF(AND($I63="しない",NOT(ISBLANK($P83))),1001,0),3)</f>
        <v>0</v>
      </c>
      <c r="B84" s="91"/>
      <c r="C84" s="119"/>
      <c r="D84" s="116"/>
      <c r="E84" s="116"/>
      <c r="F84" s="116"/>
      <c r="G84" s="116"/>
      <c r="H84" s="116"/>
      <c r="I84" s="113"/>
      <c r="J84" s="118" t="s">
        <v>55</v>
      </c>
      <c r="K84" s="117"/>
      <c r="L84" s="117"/>
      <c r="M84" s="117"/>
      <c r="N84" s="117"/>
      <c r="O84" s="117"/>
      <c r="P84" s="117"/>
      <c r="Q84" s="117"/>
      <c r="R84" s="117"/>
      <c r="S84" s="117"/>
      <c r="T84" s="117"/>
      <c r="U84" s="117"/>
      <c r="V84" s="117"/>
      <c r="W84" s="117"/>
      <c r="X84" s="117"/>
      <c r="Y84" s="117"/>
      <c r="Z84" s="115"/>
    </row>
    <row r="85" spans="1:27" ht="20.100000000000001" customHeight="1" x14ac:dyDescent="0.15">
      <c r="A85" s="91">
        <f>IFERROR(IF(OR(AND($I63="する",AND(TRIM($I85)&lt;&gt;"",NOT(AND(ISNUMBER(VALUE(SUBSTITUTE($I85,"-",""))),IFERROR(SEARCH("-",$I85),0)&gt;0)))), AND($I63="しない",NOT(ISBLANK($I85)))),1001,0),3)</f>
        <v>0</v>
      </c>
      <c r="B85" s="91"/>
      <c r="C85" s="110"/>
      <c r="D85" s="111">
        <v>10</v>
      </c>
      <c r="E85" s="86" t="s">
        <v>56</v>
      </c>
      <c r="I85" s="21"/>
      <c r="J85" s="21"/>
      <c r="K85" s="21"/>
      <c r="L85" s="21"/>
      <c r="M85" s="21"/>
      <c r="N85" s="117"/>
      <c r="O85" s="117"/>
      <c r="P85" s="117"/>
      <c r="Q85" s="117"/>
      <c r="R85" s="117"/>
      <c r="S85" s="117"/>
      <c r="T85" s="117"/>
      <c r="U85" s="117"/>
      <c r="V85" s="117"/>
      <c r="W85" s="117"/>
      <c r="X85" s="117"/>
      <c r="Y85" s="117"/>
      <c r="Z85" s="115"/>
    </row>
    <row r="86" spans="1:27" ht="20.100000000000001" customHeight="1" x14ac:dyDescent="0.15">
      <c r="A86" s="91"/>
      <c r="B86" s="91"/>
      <c r="C86" s="119"/>
      <c r="D86" s="116"/>
      <c r="E86" s="116"/>
      <c r="F86" s="116"/>
      <c r="G86" s="116"/>
      <c r="H86" s="116"/>
      <c r="I86" s="113"/>
      <c r="J86" s="118" t="s">
        <v>55</v>
      </c>
      <c r="K86" s="117"/>
      <c r="L86" s="117"/>
      <c r="M86" s="117"/>
      <c r="N86" s="117"/>
      <c r="O86" s="117"/>
      <c r="P86" s="117"/>
      <c r="Q86" s="117"/>
      <c r="R86" s="117"/>
      <c r="S86" s="117"/>
      <c r="T86" s="117"/>
      <c r="U86" s="117"/>
      <c r="V86" s="117"/>
      <c r="W86" s="117"/>
      <c r="X86" s="117"/>
      <c r="Y86" s="117"/>
      <c r="Z86" s="115"/>
    </row>
    <row r="87" spans="1:27" ht="20.100000000000001" customHeight="1" x14ac:dyDescent="0.15">
      <c r="A87" s="91">
        <f>IFERROR(IF(OR(AND($I63="する",AND(TRIM($I87)&lt;&gt;"",NOT(IFERROR(SEARCH("@",$I87),0)&gt;0))),AND($I63="しない",NOT(ISBLANK($I87)))),1001,0),3)</f>
        <v>0</v>
      </c>
      <c r="B87" s="91"/>
      <c r="C87" s="119"/>
      <c r="D87" s="111">
        <v>11</v>
      </c>
      <c r="E87" s="86" t="s">
        <v>57</v>
      </c>
      <c r="I87" s="21"/>
      <c r="J87" s="21"/>
      <c r="K87" s="21"/>
      <c r="L87" s="21"/>
      <c r="M87" s="21"/>
      <c r="N87" s="21"/>
      <c r="O87" s="21"/>
      <c r="P87" s="21"/>
      <c r="Q87" s="27"/>
      <c r="R87" s="21"/>
      <c r="S87" s="21"/>
      <c r="T87" s="21"/>
      <c r="U87" s="21"/>
      <c r="V87" s="21"/>
      <c r="W87" s="21"/>
      <c r="X87" s="21"/>
      <c r="Y87" s="21"/>
      <c r="Z87" s="115"/>
    </row>
    <row r="88" spans="1:27" ht="20.100000000000001" customHeight="1" x14ac:dyDescent="0.15">
      <c r="A88" s="91"/>
      <c r="B88" s="91"/>
      <c r="C88" s="119"/>
      <c r="D88" s="111"/>
      <c r="I88" s="113"/>
      <c r="J88" s="124" t="s">
        <v>102</v>
      </c>
      <c r="K88" s="141"/>
      <c r="L88" s="117"/>
      <c r="M88" s="117"/>
      <c r="N88" s="117"/>
      <c r="O88" s="117"/>
      <c r="P88" s="117"/>
      <c r="Q88" s="142"/>
      <c r="R88" s="117"/>
      <c r="S88" s="117"/>
      <c r="T88" s="117"/>
      <c r="U88" s="117"/>
      <c r="V88" s="117"/>
      <c r="W88" s="117"/>
      <c r="X88" s="117"/>
      <c r="Y88" s="117"/>
      <c r="Z88" s="116"/>
      <c r="AA88" s="127"/>
    </row>
    <row r="89" spans="1:27" ht="20.100000000000001" customHeight="1" x14ac:dyDescent="0.15">
      <c r="A89" s="91"/>
      <c r="B89" s="91"/>
      <c r="C89" s="130"/>
      <c r="D89" s="131"/>
      <c r="E89" s="131"/>
      <c r="F89" s="131"/>
      <c r="G89" s="131"/>
      <c r="H89" s="131"/>
      <c r="I89" s="143"/>
      <c r="J89" s="144"/>
      <c r="K89" s="145"/>
      <c r="L89" s="144"/>
      <c r="M89" s="144"/>
      <c r="N89" s="144"/>
      <c r="O89" s="144"/>
      <c r="P89" s="144"/>
      <c r="Q89" s="146"/>
      <c r="R89" s="144"/>
      <c r="S89" s="144"/>
      <c r="T89" s="144"/>
      <c r="U89" s="144"/>
      <c r="V89" s="144"/>
      <c r="W89" s="144"/>
      <c r="X89" s="144"/>
      <c r="Y89" s="144"/>
      <c r="Z89" s="131"/>
      <c r="AA89" s="127"/>
    </row>
    <row r="90" spans="1:27" ht="20.100000000000001" customHeight="1" x14ac:dyDescent="0.15">
      <c r="A90" s="91"/>
      <c r="B90" s="91"/>
      <c r="C90" s="116"/>
      <c r="D90" s="116"/>
      <c r="E90" s="116"/>
      <c r="F90" s="116"/>
      <c r="G90" s="116"/>
      <c r="H90" s="116"/>
      <c r="I90" s="135"/>
      <c r="J90" s="116"/>
      <c r="K90" s="147"/>
      <c r="L90" s="116"/>
      <c r="M90" s="116"/>
      <c r="N90" s="116"/>
      <c r="O90" s="116"/>
      <c r="P90" s="116"/>
      <c r="Q90" s="116"/>
      <c r="R90" s="116"/>
      <c r="S90" s="116"/>
      <c r="T90" s="116"/>
      <c r="U90" s="116"/>
      <c r="V90" s="116"/>
      <c r="W90" s="116"/>
      <c r="X90" s="116"/>
      <c r="Y90" s="116"/>
      <c r="Z90" s="116"/>
    </row>
    <row r="91" spans="1:27" ht="15.75" hidden="1" customHeight="1" x14ac:dyDescent="0.15">
      <c r="A91" s="91"/>
      <c r="B91" s="91"/>
      <c r="C91" s="116"/>
      <c r="D91" s="116"/>
      <c r="E91" s="116"/>
      <c r="F91" s="116"/>
      <c r="G91" s="116"/>
      <c r="H91" s="116"/>
      <c r="I91" s="135"/>
      <c r="J91" s="116"/>
      <c r="K91" s="147"/>
      <c r="L91" s="116"/>
      <c r="M91" s="116"/>
      <c r="N91" s="116"/>
      <c r="O91" s="116"/>
      <c r="P91" s="116"/>
      <c r="Q91" s="116"/>
      <c r="R91" s="116"/>
      <c r="S91" s="116"/>
      <c r="T91" s="116"/>
      <c r="U91" s="116"/>
      <c r="V91" s="116"/>
      <c r="W91" s="116"/>
      <c r="X91" s="116"/>
      <c r="Y91" s="116"/>
      <c r="Z91" s="116"/>
    </row>
    <row r="92" spans="1:27" ht="15.75" hidden="1" customHeight="1" x14ac:dyDescent="0.15">
      <c r="A92" s="91"/>
      <c r="B92" s="91"/>
      <c r="C92" s="116"/>
      <c r="D92" s="116"/>
      <c r="E92" s="116"/>
      <c r="F92" s="116"/>
      <c r="G92" s="116"/>
      <c r="H92" s="116"/>
      <c r="I92" s="135"/>
      <c r="J92" s="116"/>
      <c r="K92" s="147"/>
      <c r="L92" s="116"/>
      <c r="M92" s="116"/>
      <c r="N92" s="116"/>
      <c r="O92" s="116"/>
      <c r="P92" s="116"/>
      <c r="Q92" s="116"/>
      <c r="R92" s="116"/>
      <c r="S92" s="116"/>
      <c r="T92" s="116"/>
      <c r="U92" s="116"/>
      <c r="V92" s="116"/>
      <c r="W92" s="116"/>
      <c r="X92" s="116"/>
      <c r="Y92" s="116"/>
      <c r="Z92" s="116"/>
    </row>
    <row r="93" spans="1:27" ht="15.75" hidden="1" customHeight="1" x14ac:dyDescent="0.15">
      <c r="A93" s="91"/>
      <c r="B93" s="91"/>
      <c r="C93" s="116"/>
      <c r="D93" s="116"/>
      <c r="E93" s="116"/>
      <c r="F93" s="116"/>
      <c r="G93" s="116"/>
      <c r="H93" s="116"/>
      <c r="I93" s="135"/>
      <c r="J93" s="116"/>
      <c r="K93" s="147"/>
      <c r="L93" s="116"/>
      <c r="M93" s="116"/>
      <c r="N93" s="116"/>
      <c r="O93" s="116"/>
      <c r="P93" s="116"/>
      <c r="Q93" s="116"/>
      <c r="R93" s="116"/>
      <c r="S93" s="116"/>
      <c r="T93" s="116"/>
      <c r="U93" s="116"/>
      <c r="V93" s="116"/>
      <c r="W93" s="116"/>
      <c r="X93" s="116"/>
      <c r="Y93" s="116"/>
      <c r="Z93" s="116"/>
    </row>
    <row r="94" spans="1:27" ht="15.75" hidden="1" customHeight="1" x14ac:dyDescent="0.15">
      <c r="A94" s="91"/>
      <c r="B94" s="91"/>
      <c r="C94" s="116"/>
      <c r="D94" s="116"/>
      <c r="E94" s="116"/>
      <c r="F94" s="116"/>
      <c r="G94" s="116"/>
      <c r="H94" s="116"/>
      <c r="I94" s="135"/>
      <c r="J94" s="116"/>
      <c r="K94" s="147"/>
      <c r="L94" s="116"/>
      <c r="M94" s="116"/>
      <c r="N94" s="116"/>
      <c r="O94" s="116"/>
      <c r="P94" s="116"/>
      <c r="Q94" s="116"/>
      <c r="R94" s="116"/>
      <c r="S94" s="116"/>
      <c r="T94" s="116"/>
      <c r="U94" s="116"/>
      <c r="V94" s="116"/>
      <c r="W94" s="116"/>
      <c r="X94" s="116"/>
      <c r="Y94" s="116"/>
      <c r="Z94" s="116"/>
    </row>
    <row r="95" spans="1:27" ht="15.75" hidden="1" customHeight="1" x14ac:dyDescent="0.15">
      <c r="A95" s="91"/>
      <c r="B95" s="91"/>
      <c r="C95" s="116"/>
      <c r="D95" s="116"/>
      <c r="E95" s="116"/>
      <c r="F95" s="116"/>
      <c r="G95" s="116"/>
      <c r="H95" s="116"/>
      <c r="I95" s="135"/>
      <c r="J95" s="116"/>
      <c r="K95" s="147"/>
      <c r="L95" s="116"/>
      <c r="M95" s="116"/>
      <c r="N95" s="116"/>
      <c r="O95" s="116"/>
      <c r="P95" s="116"/>
      <c r="Q95" s="116"/>
      <c r="R95" s="116"/>
      <c r="S95" s="116"/>
      <c r="T95" s="116"/>
      <c r="U95" s="116"/>
      <c r="V95" s="116"/>
      <c r="W95" s="116"/>
      <c r="X95" s="116"/>
      <c r="Y95" s="116"/>
      <c r="Z95" s="116"/>
    </row>
    <row r="96" spans="1:27" ht="15.75" hidden="1" customHeight="1" x14ac:dyDescent="0.15">
      <c r="A96" s="91"/>
      <c r="B96" s="91"/>
      <c r="C96" s="116"/>
      <c r="D96" s="116"/>
      <c r="E96" s="116"/>
      <c r="F96" s="116"/>
      <c r="G96" s="116"/>
      <c r="H96" s="116"/>
      <c r="I96" s="135"/>
      <c r="J96" s="116"/>
      <c r="K96" s="147"/>
      <c r="L96" s="116"/>
      <c r="M96" s="116"/>
      <c r="N96" s="116"/>
      <c r="O96" s="116"/>
      <c r="P96" s="116"/>
      <c r="Q96" s="116"/>
      <c r="R96" s="116"/>
      <c r="S96" s="116"/>
      <c r="T96" s="116"/>
      <c r="U96" s="116"/>
      <c r="V96" s="116"/>
      <c r="W96" s="116"/>
      <c r="X96" s="116"/>
      <c r="Y96" s="116"/>
      <c r="Z96" s="116"/>
    </row>
    <row r="97" spans="1:26" ht="15.75" hidden="1" customHeight="1" x14ac:dyDescent="0.15">
      <c r="A97" s="91"/>
      <c r="B97" s="91"/>
      <c r="C97" s="116"/>
      <c r="D97" s="116"/>
      <c r="E97" s="116"/>
      <c r="F97" s="116"/>
      <c r="G97" s="116"/>
      <c r="H97" s="116"/>
      <c r="I97" s="135"/>
      <c r="J97" s="116"/>
      <c r="K97" s="147"/>
      <c r="L97" s="116"/>
      <c r="M97" s="116"/>
      <c r="N97" s="116"/>
      <c r="O97" s="116"/>
      <c r="P97" s="116"/>
      <c r="Q97" s="116"/>
      <c r="R97" s="116"/>
      <c r="S97" s="116"/>
      <c r="T97" s="116"/>
      <c r="U97" s="116"/>
      <c r="V97" s="116"/>
      <c r="W97" s="116"/>
      <c r="X97" s="116"/>
      <c r="Y97" s="116"/>
      <c r="Z97" s="116"/>
    </row>
    <row r="98" spans="1:26" ht="15.75" hidden="1" customHeight="1" x14ac:dyDescent="0.15">
      <c r="A98" s="91"/>
      <c r="B98" s="91"/>
      <c r="C98" s="116"/>
      <c r="D98" s="116"/>
      <c r="E98" s="116"/>
      <c r="F98" s="116"/>
      <c r="G98" s="116"/>
      <c r="H98" s="116"/>
      <c r="I98" s="135"/>
      <c r="J98" s="116"/>
      <c r="K98" s="147"/>
      <c r="L98" s="116"/>
      <c r="M98" s="116"/>
      <c r="N98" s="116"/>
      <c r="O98" s="116"/>
      <c r="P98" s="116"/>
      <c r="Q98" s="116"/>
      <c r="R98" s="116"/>
      <c r="S98" s="116"/>
      <c r="T98" s="116"/>
      <c r="U98" s="116"/>
      <c r="V98" s="116"/>
      <c r="W98" s="116"/>
      <c r="X98" s="116"/>
      <c r="Y98" s="116"/>
      <c r="Z98" s="116"/>
    </row>
    <row r="99" spans="1:26" ht="15.75" hidden="1" customHeight="1" x14ac:dyDescent="0.15">
      <c r="A99" s="91"/>
      <c r="B99" s="91"/>
      <c r="C99" s="116"/>
      <c r="D99" s="116"/>
      <c r="E99" s="116"/>
      <c r="F99" s="116"/>
      <c r="G99" s="116"/>
      <c r="H99" s="116"/>
      <c r="I99" s="135"/>
      <c r="J99" s="116"/>
      <c r="K99" s="147"/>
      <c r="L99" s="116"/>
      <c r="M99" s="116"/>
      <c r="N99" s="116"/>
      <c r="O99" s="116"/>
      <c r="P99" s="116"/>
      <c r="Q99" s="116"/>
      <c r="R99" s="116"/>
      <c r="S99" s="116"/>
      <c r="T99" s="116"/>
      <c r="U99" s="116"/>
      <c r="V99" s="116"/>
      <c r="W99" s="116"/>
      <c r="X99" s="116"/>
      <c r="Y99" s="116"/>
      <c r="Z99" s="116"/>
    </row>
    <row r="100" spans="1:26" ht="15.75" hidden="1" customHeight="1" x14ac:dyDescent="0.15">
      <c r="A100" s="91"/>
      <c r="B100" s="91"/>
      <c r="C100" s="116"/>
      <c r="D100" s="116"/>
      <c r="E100" s="116"/>
      <c r="F100" s="116"/>
      <c r="G100" s="116"/>
      <c r="H100" s="116"/>
      <c r="I100" s="135"/>
      <c r="J100" s="116"/>
      <c r="K100" s="147"/>
      <c r="L100" s="116"/>
      <c r="M100" s="116"/>
      <c r="N100" s="116"/>
      <c r="O100" s="116"/>
      <c r="P100" s="116"/>
      <c r="Q100" s="116"/>
      <c r="R100" s="116"/>
      <c r="S100" s="116"/>
      <c r="T100" s="116"/>
      <c r="U100" s="116"/>
      <c r="V100" s="116"/>
      <c r="W100" s="116"/>
      <c r="X100" s="116"/>
      <c r="Y100" s="116"/>
      <c r="Z100" s="116"/>
    </row>
    <row r="101" spans="1:26" ht="15.75" hidden="1" customHeight="1" x14ac:dyDescent="0.15">
      <c r="A101" s="91"/>
      <c r="B101" s="91"/>
      <c r="C101" s="116"/>
      <c r="D101" s="116"/>
      <c r="E101" s="116"/>
      <c r="F101" s="116"/>
      <c r="G101" s="116"/>
      <c r="H101" s="116"/>
      <c r="I101" s="135"/>
      <c r="J101" s="116"/>
      <c r="K101" s="147"/>
      <c r="L101" s="116"/>
      <c r="M101" s="116"/>
      <c r="N101" s="116"/>
      <c r="O101" s="116"/>
      <c r="P101" s="116"/>
      <c r="Q101" s="116"/>
      <c r="R101" s="116"/>
      <c r="S101" s="116"/>
      <c r="T101" s="116"/>
      <c r="U101" s="116"/>
      <c r="V101" s="116"/>
      <c r="W101" s="116"/>
      <c r="X101" s="116"/>
      <c r="Y101" s="116"/>
      <c r="Z101" s="116"/>
    </row>
    <row r="102" spans="1:26" ht="15.75" hidden="1" customHeight="1" x14ac:dyDescent="0.15">
      <c r="A102" s="91"/>
      <c r="B102" s="91"/>
      <c r="C102" s="116"/>
      <c r="D102" s="116"/>
      <c r="E102" s="116"/>
      <c r="F102" s="116"/>
      <c r="G102" s="116"/>
      <c r="H102" s="116"/>
      <c r="I102" s="135"/>
      <c r="J102" s="116"/>
      <c r="K102" s="147"/>
      <c r="L102" s="116"/>
      <c r="M102" s="116"/>
      <c r="N102" s="116"/>
      <c r="O102" s="116"/>
      <c r="P102" s="116"/>
      <c r="Q102" s="116"/>
      <c r="R102" s="116"/>
      <c r="S102" s="116"/>
      <c r="T102" s="116"/>
      <c r="U102" s="116"/>
      <c r="V102" s="116"/>
      <c r="W102" s="116"/>
      <c r="X102" s="116"/>
      <c r="Y102" s="116"/>
      <c r="Z102" s="116"/>
    </row>
    <row r="103" spans="1:26" ht="15.75" hidden="1" customHeight="1" x14ac:dyDescent="0.15">
      <c r="A103" s="91"/>
      <c r="B103" s="91"/>
      <c r="C103" s="116"/>
      <c r="D103" s="116"/>
      <c r="E103" s="116"/>
      <c r="F103" s="116"/>
      <c r="G103" s="116"/>
      <c r="H103" s="116"/>
      <c r="I103" s="135"/>
      <c r="J103" s="116"/>
      <c r="K103" s="147"/>
      <c r="L103" s="116"/>
      <c r="M103" s="116"/>
      <c r="N103" s="116"/>
      <c r="O103" s="116"/>
      <c r="P103" s="116"/>
      <c r="Q103" s="116"/>
      <c r="R103" s="116"/>
      <c r="S103" s="116"/>
      <c r="T103" s="116"/>
      <c r="U103" s="116"/>
      <c r="V103" s="116"/>
      <c r="W103" s="116"/>
      <c r="X103" s="116"/>
      <c r="Y103" s="116"/>
      <c r="Z103" s="116"/>
    </row>
    <row r="104" spans="1:26" ht="15.75" hidden="1" customHeight="1" x14ac:dyDescent="0.15">
      <c r="A104" s="91"/>
      <c r="B104" s="91"/>
      <c r="C104" s="116"/>
      <c r="D104" s="116"/>
      <c r="E104" s="116"/>
      <c r="F104" s="116"/>
      <c r="G104" s="116"/>
      <c r="H104" s="116"/>
      <c r="I104" s="135"/>
      <c r="J104" s="116"/>
      <c r="K104" s="147"/>
      <c r="L104" s="116"/>
      <c r="M104" s="116"/>
      <c r="N104" s="116"/>
      <c r="O104" s="116"/>
      <c r="P104" s="116"/>
      <c r="Q104" s="116"/>
      <c r="R104" s="116"/>
      <c r="S104" s="116"/>
      <c r="T104" s="116"/>
      <c r="U104" s="116"/>
      <c r="V104" s="116"/>
      <c r="W104" s="116"/>
      <c r="X104" s="116"/>
      <c r="Y104" s="116"/>
      <c r="Z104" s="116"/>
    </row>
    <row r="105" spans="1:26" ht="15.75" hidden="1" customHeight="1" x14ac:dyDescent="0.15">
      <c r="A105" s="91"/>
      <c r="B105" s="91"/>
      <c r="C105" s="116"/>
      <c r="D105" s="116"/>
      <c r="E105" s="116"/>
      <c r="F105" s="116"/>
      <c r="G105" s="116"/>
      <c r="H105" s="116"/>
      <c r="I105" s="135"/>
      <c r="J105" s="116"/>
      <c r="K105" s="147"/>
      <c r="L105" s="116"/>
      <c r="M105" s="116"/>
      <c r="N105" s="116"/>
      <c r="O105" s="116"/>
      <c r="P105" s="116"/>
      <c r="Q105" s="116"/>
      <c r="R105" s="116"/>
      <c r="S105" s="116"/>
      <c r="T105" s="116"/>
      <c r="U105" s="116"/>
      <c r="V105" s="116"/>
      <c r="W105" s="116"/>
      <c r="X105" s="116"/>
      <c r="Y105" s="116"/>
      <c r="Z105" s="116"/>
    </row>
    <row r="106" spans="1:26" ht="15.75" hidden="1" customHeight="1" x14ac:dyDescent="0.15">
      <c r="A106" s="91"/>
      <c r="B106" s="91"/>
      <c r="C106" s="116"/>
      <c r="D106" s="116"/>
      <c r="E106" s="116"/>
      <c r="F106" s="116"/>
      <c r="G106" s="116"/>
      <c r="H106" s="116"/>
      <c r="I106" s="135"/>
      <c r="J106" s="116"/>
      <c r="K106" s="147"/>
      <c r="L106" s="116"/>
      <c r="M106" s="116"/>
      <c r="N106" s="116"/>
      <c r="O106" s="116"/>
      <c r="P106" s="116"/>
      <c r="Q106" s="116"/>
      <c r="R106" s="116"/>
      <c r="S106" s="116"/>
      <c r="T106" s="116"/>
      <c r="U106" s="116"/>
      <c r="V106" s="116"/>
      <c r="W106" s="116"/>
      <c r="X106" s="116"/>
      <c r="Y106" s="116"/>
      <c r="Z106" s="116"/>
    </row>
    <row r="107" spans="1:26" ht="15.75" hidden="1" customHeight="1" x14ac:dyDescent="0.15">
      <c r="A107" s="91"/>
      <c r="B107" s="91"/>
      <c r="C107" s="116"/>
      <c r="D107" s="116"/>
      <c r="E107" s="116"/>
      <c r="F107" s="116"/>
      <c r="G107" s="116"/>
      <c r="H107" s="116"/>
      <c r="I107" s="135"/>
      <c r="J107" s="116"/>
      <c r="K107" s="147"/>
      <c r="L107" s="116"/>
      <c r="M107" s="116"/>
      <c r="N107" s="116"/>
      <c r="O107" s="116"/>
      <c r="P107" s="116"/>
      <c r="Q107" s="116"/>
      <c r="R107" s="116"/>
      <c r="S107" s="116"/>
      <c r="T107" s="116"/>
      <c r="U107" s="116"/>
      <c r="V107" s="116"/>
      <c r="W107" s="116"/>
      <c r="X107" s="116"/>
      <c r="Y107" s="116"/>
      <c r="Z107" s="116"/>
    </row>
    <row r="108" spans="1:26" ht="20.100000000000001" customHeight="1" x14ac:dyDescent="0.15">
      <c r="A108" s="91"/>
      <c r="B108" s="91"/>
      <c r="C108" s="116"/>
      <c r="D108" s="116"/>
      <c r="E108" s="116"/>
      <c r="F108" s="116"/>
      <c r="G108" s="116"/>
      <c r="H108" s="116"/>
      <c r="I108" s="135"/>
      <c r="J108" s="116"/>
      <c r="K108" s="147"/>
      <c r="L108" s="116"/>
      <c r="M108" s="116"/>
      <c r="N108" s="116"/>
      <c r="O108" s="116"/>
      <c r="P108" s="116"/>
      <c r="Q108" s="116"/>
      <c r="R108" s="116"/>
      <c r="S108" s="116"/>
      <c r="T108" s="116"/>
      <c r="U108" s="116"/>
      <c r="V108" s="116"/>
      <c r="W108" s="116"/>
      <c r="X108" s="116"/>
      <c r="Y108" s="116"/>
      <c r="Z108" s="116"/>
    </row>
    <row r="109" spans="1:26" ht="20.100000000000001" customHeight="1" x14ac:dyDescent="0.15">
      <c r="A109" s="91"/>
      <c r="B109" s="91"/>
      <c r="C109" s="103" t="s">
        <v>67</v>
      </c>
      <c r="D109" s="104"/>
      <c r="E109" s="104"/>
      <c r="F109" s="104"/>
      <c r="G109" s="104"/>
      <c r="H109" s="105"/>
      <c r="Q109" s="148"/>
    </row>
    <row r="110" spans="1:26" ht="15" customHeight="1" x14ac:dyDescent="0.15">
      <c r="A110" s="91"/>
      <c r="B110" s="91"/>
      <c r="C110" s="149"/>
      <c r="D110" s="150"/>
      <c r="E110" s="150"/>
      <c r="F110" s="150"/>
      <c r="G110" s="150"/>
      <c r="H110" s="150"/>
      <c r="I110" s="151"/>
      <c r="J110" s="108"/>
      <c r="K110" s="151"/>
      <c r="L110" s="108"/>
      <c r="M110" s="108"/>
      <c r="N110" s="108"/>
      <c r="O110" s="108"/>
      <c r="P110" s="108"/>
      <c r="Q110" s="152"/>
      <c r="R110" s="108"/>
      <c r="S110" s="108"/>
      <c r="T110" s="108"/>
      <c r="U110" s="108"/>
      <c r="V110" s="108"/>
      <c r="W110" s="108"/>
      <c r="X110" s="108"/>
      <c r="Y110" s="108"/>
      <c r="Z110" s="109"/>
    </row>
    <row r="111" spans="1:26" ht="30" customHeight="1" x14ac:dyDescent="0.15">
      <c r="A111" s="91"/>
      <c r="B111" s="91"/>
      <c r="C111" s="149"/>
      <c r="D111" s="153" t="s">
        <v>96</v>
      </c>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15"/>
    </row>
    <row r="112" spans="1:26" ht="20.100000000000001" customHeight="1" x14ac:dyDescent="0.15">
      <c r="A112" s="91"/>
      <c r="B112" s="91"/>
      <c r="C112" s="110"/>
      <c r="D112" s="111">
        <v>1</v>
      </c>
      <c r="E112" s="86" t="s">
        <v>68</v>
      </c>
      <c r="I112" s="21"/>
      <c r="J112" s="21"/>
      <c r="K112" s="21"/>
      <c r="L112" s="21"/>
      <c r="M112" s="21"/>
      <c r="N112" s="21"/>
      <c r="O112" s="21"/>
      <c r="P112" s="21"/>
      <c r="Q112" s="47"/>
      <c r="R112" s="21"/>
      <c r="S112" s="21"/>
      <c r="T112" s="21"/>
      <c r="U112" s="21"/>
      <c r="V112" s="21"/>
      <c r="W112" s="21"/>
      <c r="X112" s="21"/>
      <c r="Y112" s="21"/>
      <c r="Z112" s="115"/>
    </row>
    <row r="113" spans="1:26" ht="20.100000000000001" customHeight="1" x14ac:dyDescent="0.15">
      <c r="A113" s="91"/>
      <c r="B113" s="91"/>
      <c r="C113" s="110"/>
      <c r="D113" s="111"/>
      <c r="E113" s="116"/>
      <c r="F113" s="116"/>
      <c r="G113" s="116"/>
      <c r="H113" s="116"/>
      <c r="I113" s="122"/>
      <c r="J113" s="118" t="s">
        <v>69</v>
      </c>
      <c r="K113" s="141"/>
      <c r="L113" s="117"/>
      <c r="M113" s="117"/>
      <c r="N113" s="117"/>
      <c r="O113" s="117"/>
      <c r="P113" s="117"/>
      <c r="Q113" s="154"/>
      <c r="R113" s="117"/>
      <c r="S113" s="117"/>
      <c r="T113" s="117"/>
      <c r="U113" s="117"/>
      <c r="V113" s="117"/>
      <c r="W113" s="117"/>
      <c r="X113" s="117"/>
      <c r="Y113" s="117"/>
      <c r="Z113" s="115"/>
    </row>
    <row r="114" spans="1:26" ht="20.100000000000001" customHeight="1" x14ac:dyDescent="0.15">
      <c r="A114" s="91">
        <f>IFERROR(IF(AND(TRIM($I114)&lt;&gt;"", NOT(OR(IFERROR(SEARCH(" ",$I114),0)&gt;0, IFERROR(SEARCH("　",$I114),0)&gt;0))),1001,0),3)</f>
        <v>0</v>
      </c>
      <c r="B114" s="91"/>
      <c r="C114" s="110"/>
      <c r="D114" s="111">
        <f>D112+1</f>
        <v>2</v>
      </c>
      <c r="E114" s="86" t="s">
        <v>70</v>
      </c>
      <c r="I114" s="21"/>
      <c r="J114" s="21"/>
      <c r="K114" s="21"/>
      <c r="L114" s="21"/>
      <c r="M114" s="21"/>
      <c r="N114" s="21"/>
      <c r="O114" s="21"/>
      <c r="P114" s="21"/>
      <c r="Q114" s="21"/>
      <c r="R114" s="21"/>
      <c r="S114" s="21"/>
      <c r="T114" s="21"/>
      <c r="U114" s="21"/>
      <c r="V114" s="21"/>
      <c r="W114" s="21"/>
      <c r="X114" s="21"/>
      <c r="Y114" s="21"/>
      <c r="Z114" s="115"/>
    </row>
    <row r="115" spans="1:26" ht="20.100000000000001" customHeight="1" x14ac:dyDescent="0.15">
      <c r="A115" s="91"/>
      <c r="B115" s="91"/>
      <c r="C115" s="110"/>
      <c r="D115" s="111"/>
      <c r="E115" s="116"/>
      <c r="F115" s="116"/>
      <c r="G115" s="116"/>
      <c r="H115" s="116"/>
      <c r="I115" s="122"/>
      <c r="J115" s="118" t="s">
        <v>49</v>
      </c>
      <c r="K115" s="118"/>
      <c r="L115" s="118"/>
      <c r="M115" s="118"/>
      <c r="N115" s="118"/>
      <c r="O115" s="118"/>
      <c r="P115" s="118"/>
      <c r="Q115" s="118"/>
      <c r="R115" s="118"/>
      <c r="S115" s="118"/>
      <c r="T115" s="118"/>
      <c r="U115" s="118"/>
      <c r="V115" s="118"/>
      <c r="W115" s="118"/>
      <c r="X115" s="118"/>
      <c r="Y115" s="118"/>
      <c r="Z115" s="115"/>
    </row>
    <row r="116" spans="1:26" ht="20.100000000000001" customHeight="1" x14ac:dyDescent="0.15">
      <c r="A116" s="91">
        <f>IFERROR(IF(AND(TRIM($I116)&lt;&gt;"", NOT(OR(IFERROR(SEARCH(" ",$I116),0)&gt;0, IFERROR(SEARCH("　",$I116),0)&gt;0))),1001,0),3)</f>
        <v>0</v>
      </c>
      <c r="B116" s="91"/>
      <c r="C116" s="110"/>
      <c r="D116" s="111">
        <f>D114+1</f>
        <v>3</v>
      </c>
      <c r="E116" s="86" t="s">
        <v>71</v>
      </c>
      <c r="I116" s="21"/>
      <c r="J116" s="21"/>
      <c r="K116" s="21"/>
      <c r="L116" s="21"/>
      <c r="M116" s="21"/>
      <c r="N116" s="21"/>
      <c r="O116" s="21"/>
      <c r="P116" s="21"/>
      <c r="Q116" s="21"/>
      <c r="R116" s="21"/>
      <c r="S116" s="21"/>
      <c r="T116" s="21"/>
      <c r="U116" s="21"/>
      <c r="V116" s="21"/>
      <c r="W116" s="21"/>
      <c r="X116" s="21"/>
      <c r="Y116" s="21"/>
      <c r="Z116" s="115"/>
    </row>
    <row r="117" spans="1:26" ht="20.100000000000001" customHeight="1" x14ac:dyDescent="0.15">
      <c r="A117" s="91"/>
      <c r="B117" s="91"/>
      <c r="C117" s="110"/>
      <c r="D117" s="116"/>
      <c r="E117" s="116"/>
      <c r="F117" s="116"/>
      <c r="G117" s="116"/>
      <c r="H117" s="116"/>
      <c r="I117" s="122"/>
      <c r="J117" s="118" t="s">
        <v>51</v>
      </c>
      <c r="K117" s="118"/>
      <c r="L117" s="118"/>
      <c r="M117" s="118"/>
      <c r="N117" s="118"/>
      <c r="O117" s="118"/>
      <c r="P117" s="118"/>
      <c r="Q117" s="118"/>
      <c r="R117" s="118"/>
      <c r="S117" s="118"/>
      <c r="T117" s="118"/>
      <c r="U117" s="118"/>
      <c r="V117" s="118"/>
      <c r="W117" s="118"/>
      <c r="X117" s="118"/>
      <c r="Y117" s="118"/>
      <c r="Z117" s="115"/>
    </row>
    <row r="118" spans="1:26" ht="20.100000000000001" customHeight="1" x14ac:dyDescent="0.15">
      <c r="A118" s="91"/>
      <c r="B118" s="91"/>
      <c r="C118" s="110"/>
      <c r="D118" s="111">
        <f>D116+1</f>
        <v>4</v>
      </c>
      <c r="E118" s="86" t="s">
        <v>41</v>
      </c>
      <c r="I118" s="52"/>
      <c r="J118" s="53"/>
      <c r="K118" s="53"/>
      <c r="L118" s="53"/>
      <c r="M118" s="53"/>
      <c r="N118" s="116"/>
      <c r="O118" s="116"/>
      <c r="P118" s="116"/>
      <c r="Q118" s="116"/>
      <c r="R118" s="116"/>
      <c r="S118" s="116"/>
      <c r="T118" s="116"/>
      <c r="U118" s="116"/>
      <c r="V118" s="116"/>
      <c r="W118" s="116"/>
      <c r="X118" s="116"/>
      <c r="Y118" s="116"/>
      <c r="Z118" s="115"/>
    </row>
    <row r="119" spans="1:26" ht="20.100000000000001" customHeight="1" x14ac:dyDescent="0.15">
      <c r="A119" s="91"/>
      <c r="B119" s="91"/>
      <c r="C119" s="110"/>
      <c r="D119" s="111"/>
      <c r="E119" s="116"/>
      <c r="F119" s="116"/>
      <c r="G119" s="116"/>
      <c r="H119" s="116"/>
      <c r="I119" s="113"/>
      <c r="J119" s="118" t="s">
        <v>105</v>
      </c>
      <c r="K119" s="117"/>
      <c r="L119" s="117"/>
      <c r="M119" s="117"/>
      <c r="N119" s="117"/>
      <c r="O119" s="117"/>
      <c r="P119" s="117"/>
      <c r="Q119" s="117"/>
      <c r="R119" s="117"/>
      <c r="S119" s="117"/>
      <c r="T119" s="117"/>
      <c r="U119" s="117"/>
      <c r="V119" s="117"/>
      <c r="W119" s="117"/>
      <c r="X119" s="117"/>
      <c r="Y119" s="117"/>
      <c r="Z119" s="115"/>
    </row>
    <row r="120" spans="1:26" ht="20.100000000000001" customHeight="1" x14ac:dyDescent="0.15">
      <c r="A120" s="91">
        <f>IFERROR(IF(AND(TRIM($I120)&lt;&gt;"", AND(OR(ISERROR(FIND("@"&amp;LEFT($I120,3)&amp;"@", 都道府県3))=FALSE, ISERROR(FIND("@"&amp;LEFT($I120,4)&amp;"@",都道府県4))=FALSE))=FALSE),1001,0),3)</f>
        <v>0</v>
      </c>
      <c r="B120" s="91"/>
      <c r="C120" s="110"/>
      <c r="D120" s="111">
        <f>D118+1</f>
        <v>5</v>
      </c>
      <c r="E120" s="86" t="s">
        <v>42</v>
      </c>
      <c r="I120" s="54"/>
      <c r="J120" s="54"/>
      <c r="K120" s="54"/>
      <c r="L120" s="54"/>
      <c r="M120" s="54"/>
      <c r="N120" s="54"/>
      <c r="O120" s="54"/>
      <c r="P120" s="54"/>
      <c r="Q120" s="55"/>
      <c r="R120" s="54"/>
      <c r="S120" s="54"/>
      <c r="T120" s="54"/>
      <c r="U120" s="54"/>
      <c r="V120" s="54"/>
      <c r="W120" s="54"/>
      <c r="X120" s="54"/>
      <c r="Y120" s="54"/>
      <c r="Z120" s="115"/>
    </row>
    <row r="121" spans="1:26" ht="20.100000000000001" customHeight="1" x14ac:dyDescent="0.15">
      <c r="A121" s="91"/>
      <c r="B121" s="91"/>
      <c r="C121" s="110"/>
      <c r="D121" s="111"/>
      <c r="E121" s="116"/>
      <c r="F121" s="116"/>
      <c r="G121" s="116"/>
      <c r="H121" s="116"/>
      <c r="I121" s="113"/>
      <c r="J121" s="118" t="s">
        <v>72</v>
      </c>
      <c r="K121" s="117"/>
      <c r="L121" s="117"/>
      <c r="M121" s="117"/>
      <c r="N121" s="117"/>
      <c r="O121" s="117"/>
      <c r="P121" s="117"/>
      <c r="Q121" s="117"/>
      <c r="R121" s="117"/>
      <c r="S121" s="117"/>
      <c r="T121" s="117"/>
      <c r="U121" s="117"/>
      <c r="V121" s="117"/>
      <c r="W121" s="117"/>
      <c r="X121" s="117"/>
      <c r="Y121" s="117"/>
      <c r="Z121" s="115"/>
    </row>
    <row r="122" spans="1:26" ht="20.100000000000001" customHeight="1" x14ac:dyDescent="0.15">
      <c r="A122" s="91">
        <f>IFERROR(IF(AND(TRIM($I122)&lt;&gt;"", NOT(AND(ISNUMBER(VALUE(SUBSTITUTE($I122,"-",""))), IFERROR(SEARCH("-",$I122),0)&gt;0))),1001,0),3)</f>
        <v>0</v>
      </c>
      <c r="B122" s="91"/>
      <c r="C122" s="110"/>
      <c r="D122" s="111">
        <f>D120+1</f>
        <v>6</v>
      </c>
      <c r="E122" s="86" t="s">
        <v>52</v>
      </c>
      <c r="I122" s="21"/>
      <c r="J122" s="21"/>
      <c r="K122" s="21"/>
      <c r="L122" s="21"/>
      <c r="M122" s="21"/>
      <c r="O122" s="123" t="s">
        <v>53</v>
      </c>
      <c r="P122" s="1"/>
      <c r="Q122" s="86" t="s">
        <v>54</v>
      </c>
      <c r="Y122" s="117"/>
      <c r="Z122" s="115"/>
    </row>
    <row r="123" spans="1:26" ht="20.100000000000001" customHeight="1" x14ac:dyDescent="0.15">
      <c r="A123" s="91"/>
      <c r="B123" s="91"/>
      <c r="C123" s="119"/>
      <c r="D123" s="116"/>
      <c r="E123" s="116"/>
      <c r="F123" s="116"/>
      <c r="G123" s="116"/>
      <c r="H123" s="116"/>
      <c r="I123" s="113"/>
      <c r="J123" s="118" t="s">
        <v>73</v>
      </c>
      <c r="K123" s="117"/>
      <c r="L123" s="117"/>
      <c r="M123" s="117"/>
      <c r="N123" s="117"/>
      <c r="O123" s="117"/>
      <c r="P123" s="117"/>
      <c r="Q123" s="117"/>
      <c r="R123" s="117"/>
      <c r="S123" s="117"/>
      <c r="T123" s="117"/>
      <c r="U123" s="117"/>
      <c r="V123" s="117"/>
      <c r="W123" s="117"/>
      <c r="X123" s="117"/>
      <c r="Y123" s="117"/>
      <c r="Z123" s="115"/>
    </row>
    <row r="124" spans="1:26" ht="20.100000000000001" customHeight="1" x14ac:dyDescent="0.15">
      <c r="A124" s="91">
        <f>IFERROR(IF(AND(TRIM($I124)&lt;&gt;"", NOT(AND(ISNUMBER(VALUE(SUBSTITUTE($I124,"-",""))), IFERROR(SEARCH("-",$I124),0)&gt;0))),1001,0),3)</f>
        <v>0</v>
      </c>
      <c r="B124" s="91"/>
      <c r="C124" s="110"/>
      <c r="D124" s="111">
        <f>D122+1</f>
        <v>7</v>
      </c>
      <c r="E124" s="86" t="s">
        <v>56</v>
      </c>
      <c r="I124" s="21"/>
      <c r="J124" s="21"/>
      <c r="K124" s="21"/>
      <c r="L124" s="21"/>
      <c r="M124" s="21"/>
      <c r="N124" s="117"/>
      <c r="O124" s="117"/>
      <c r="P124" s="117"/>
      <c r="Q124" s="117"/>
      <c r="R124" s="117"/>
      <c r="S124" s="117"/>
      <c r="T124" s="117"/>
      <c r="U124" s="117"/>
      <c r="V124" s="117"/>
      <c r="W124" s="117"/>
      <c r="X124" s="117"/>
      <c r="Y124" s="117"/>
      <c r="Z124" s="115"/>
    </row>
    <row r="125" spans="1:26" ht="20.100000000000001" customHeight="1" x14ac:dyDescent="0.15">
      <c r="A125" s="91"/>
      <c r="B125" s="91"/>
      <c r="C125" s="119"/>
      <c r="D125" s="116"/>
      <c r="E125" s="116"/>
      <c r="F125" s="116"/>
      <c r="G125" s="116"/>
      <c r="H125" s="116"/>
      <c r="I125" s="113"/>
      <c r="J125" s="118" t="s">
        <v>73</v>
      </c>
      <c r="K125" s="117"/>
      <c r="L125" s="117"/>
      <c r="M125" s="117"/>
      <c r="N125" s="117"/>
      <c r="O125" s="117"/>
      <c r="P125" s="117"/>
      <c r="Q125" s="117"/>
      <c r="R125" s="117"/>
      <c r="S125" s="117"/>
      <c r="T125" s="117"/>
      <c r="U125" s="117"/>
      <c r="V125" s="117"/>
      <c r="W125" s="117"/>
      <c r="X125" s="117"/>
      <c r="Y125" s="117"/>
      <c r="Z125" s="115"/>
    </row>
    <row r="126" spans="1:26" ht="20.100000000000001" customHeight="1" x14ac:dyDescent="0.15">
      <c r="A126" s="91">
        <f>IFERROR(IF(AND(TRIM($I126)&lt;&gt;"", NOT(IFERROR(SEARCH("@",$I126),0)&gt;0)),1001,0),3)</f>
        <v>0</v>
      </c>
      <c r="B126" s="91"/>
      <c r="C126" s="110"/>
      <c r="D126" s="111">
        <f>D124+1</f>
        <v>8</v>
      </c>
      <c r="E126" s="86" t="s">
        <v>57</v>
      </c>
      <c r="I126" s="21"/>
      <c r="J126" s="21"/>
      <c r="K126" s="21"/>
      <c r="L126" s="21"/>
      <c r="M126" s="21"/>
      <c r="N126" s="21"/>
      <c r="O126" s="21"/>
      <c r="P126" s="21"/>
      <c r="Q126" s="27"/>
      <c r="R126" s="21"/>
      <c r="S126" s="21"/>
      <c r="T126" s="21"/>
      <c r="U126" s="21"/>
      <c r="V126" s="21"/>
      <c r="W126" s="21"/>
      <c r="X126" s="21"/>
      <c r="Y126" s="21"/>
      <c r="Z126" s="115"/>
    </row>
    <row r="127" spans="1:26" ht="20.100000000000001" customHeight="1" x14ac:dyDescent="0.15">
      <c r="A127" s="91"/>
      <c r="B127" s="91"/>
      <c r="C127" s="119"/>
      <c r="D127" s="116"/>
      <c r="E127" s="116"/>
      <c r="F127" s="116"/>
      <c r="G127" s="116"/>
      <c r="H127" s="116"/>
      <c r="I127" s="113"/>
      <c r="J127" s="124" t="s">
        <v>103</v>
      </c>
      <c r="K127" s="141"/>
      <c r="L127" s="117"/>
      <c r="M127" s="117"/>
      <c r="N127" s="117"/>
      <c r="O127" s="117"/>
      <c r="P127" s="117"/>
      <c r="Q127" s="142"/>
      <c r="R127" s="117"/>
      <c r="S127" s="117"/>
      <c r="T127" s="117"/>
      <c r="U127" s="117"/>
      <c r="V127" s="117"/>
      <c r="W127" s="117"/>
      <c r="X127" s="117"/>
      <c r="Y127" s="117"/>
      <c r="Z127" s="115"/>
    </row>
    <row r="128" spans="1:26" ht="20.100000000000001" customHeight="1" x14ac:dyDescent="0.15">
      <c r="A128" s="91"/>
      <c r="B128" s="91"/>
      <c r="C128" s="130"/>
      <c r="D128" s="131"/>
      <c r="E128" s="131"/>
      <c r="F128" s="131"/>
      <c r="G128" s="131"/>
      <c r="H128" s="131"/>
      <c r="I128" s="133"/>
      <c r="J128" s="132"/>
      <c r="K128" s="133"/>
      <c r="L128" s="132"/>
      <c r="M128" s="132"/>
      <c r="N128" s="132"/>
      <c r="O128" s="132"/>
      <c r="P128" s="132"/>
      <c r="Q128" s="155"/>
      <c r="R128" s="132"/>
      <c r="S128" s="132"/>
      <c r="T128" s="132"/>
      <c r="U128" s="132"/>
      <c r="V128" s="132"/>
      <c r="W128" s="132"/>
      <c r="X128" s="132"/>
      <c r="Y128" s="132"/>
      <c r="Z128" s="134"/>
    </row>
    <row r="129" spans="1:26" ht="20.100000000000001" customHeight="1" x14ac:dyDescent="0.15">
      <c r="A129" s="91"/>
      <c r="B129" s="91"/>
      <c r="C129" s="116"/>
      <c r="D129" s="116"/>
      <c r="E129" s="116"/>
      <c r="F129" s="116"/>
      <c r="G129" s="116"/>
      <c r="H129" s="116"/>
      <c r="I129" s="136"/>
      <c r="J129" s="136"/>
      <c r="K129" s="136"/>
      <c r="L129" s="136"/>
      <c r="M129" s="136"/>
      <c r="N129" s="136"/>
      <c r="O129" s="136"/>
      <c r="P129" s="136"/>
      <c r="Q129" s="156"/>
      <c r="R129" s="136"/>
      <c r="S129" s="136"/>
      <c r="T129" s="136"/>
      <c r="U129" s="136"/>
      <c r="V129" s="136"/>
      <c r="W129" s="136"/>
      <c r="X129" s="136"/>
      <c r="Y129" s="136"/>
      <c r="Z129" s="116"/>
    </row>
    <row r="130" spans="1:26" ht="15.75" hidden="1" customHeight="1" x14ac:dyDescent="0.15">
      <c r="A130" s="91"/>
      <c r="B130" s="91"/>
      <c r="C130" s="116"/>
      <c r="D130" s="116"/>
      <c r="E130" s="116"/>
      <c r="F130" s="116"/>
      <c r="G130" s="116"/>
      <c r="H130" s="116"/>
      <c r="I130" s="136"/>
      <c r="J130" s="136"/>
      <c r="K130" s="136"/>
      <c r="L130" s="136"/>
      <c r="M130" s="136"/>
      <c r="N130" s="136"/>
      <c r="O130" s="136"/>
      <c r="P130" s="136"/>
      <c r="Q130" s="156"/>
      <c r="R130" s="136"/>
      <c r="S130" s="136"/>
      <c r="T130" s="136"/>
      <c r="U130" s="136"/>
      <c r="V130" s="136"/>
      <c r="W130" s="136"/>
      <c r="X130" s="136"/>
      <c r="Y130" s="136"/>
      <c r="Z130" s="116"/>
    </row>
    <row r="131" spans="1:26" ht="15.75" hidden="1" customHeight="1" x14ac:dyDescent="0.15">
      <c r="A131" s="91"/>
      <c r="B131" s="91"/>
      <c r="C131" s="116"/>
      <c r="D131" s="116"/>
      <c r="E131" s="116"/>
      <c r="F131" s="116"/>
      <c r="G131" s="116"/>
      <c r="H131" s="116"/>
      <c r="I131" s="136"/>
      <c r="J131" s="136"/>
      <c r="K131" s="136"/>
      <c r="L131" s="136"/>
      <c r="M131" s="136"/>
      <c r="N131" s="136"/>
      <c r="O131" s="136"/>
      <c r="P131" s="136"/>
      <c r="Q131" s="156"/>
      <c r="R131" s="136"/>
      <c r="S131" s="136"/>
      <c r="T131" s="136"/>
      <c r="U131" s="136"/>
      <c r="V131" s="136"/>
      <c r="W131" s="136"/>
      <c r="X131" s="136"/>
      <c r="Y131" s="136"/>
      <c r="Z131" s="116"/>
    </row>
    <row r="132" spans="1:26" ht="15.75" hidden="1" customHeight="1" x14ac:dyDescent="0.15">
      <c r="A132" s="91"/>
      <c r="B132" s="91"/>
      <c r="C132" s="116"/>
      <c r="D132" s="116"/>
      <c r="E132" s="116"/>
      <c r="F132" s="116"/>
      <c r="G132" s="116"/>
      <c r="H132" s="116"/>
      <c r="I132" s="136"/>
      <c r="J132" s="136"/>
      <c r="K132" s="136"/>
      <c r="L132" s="136"/>
      <c r="M132" s="136"/>
      <c r="N132" s="136"/>
      <c r="O132" s="136"/>
      <c r="P132" s="136"/>
      <c r="Q132" s="156"/>
      <c r="R132" s="136"/>
      <c r="S132" s="136"/>
      <c r="T132" s="136"/>
      <c r="U132" s="136"/>
      <c r="V132" s="136"/>
      <c r="W132" s="136"/>
      <c r="X132" s="136"/>
      <c r="Y132" s="136"/>
      <c r="Z132" s="116"/>
    </row>
    <row r="133" spans="1:26" ht="15.75" hidden="1" customHeight="1" x14ac:dyDescent="0.15">
      <c r="A133" s="91"/>
      <c r="B133" s="91"/>
      <c r="C133" s="116"/>
      <c r="D133" s="116"/>
      <c r="E133" s="116"/>
      <c r="F133" s="116"/>
      <c r="G133" s="116"/>
      <c r="H133" s="116"/>
      <c r="I133" s="136"/>
      <c r="J133" s="136"/>
      <c r="K133" s="136"/>
      <c r="L133" s="136"/>
      <c r="M133" s="136"/>
      <c r="N133" s="136"/>
      <c r="O133" s="136"/>
      <c r="P133" s="136"/>
      <c r="Q133" s="156"/>
      <c r="R133" s="136"/>
      <c r="S133" s="136"/>
      <c r="T133" s="136"/>
      <c r="U133" s="136"/>
      <c r="V133" s="136"/>
      <c r="W133" s="136"/>
      <c r="X133" s="136"/>
      <c r="Y133" s="136"/>
      <c r="Z133" s="116"/>
    </row>
    <row r="134" spans="1:26" ht="15.75" hidden="1" customHeight="1" x14ac:dyDescent="0.15">
      <c r="A134" s="91"/>
      <c r="B134" s="91"/>
      <c r="C134" s="116"/>
      <c r="D134" s="116"/>
      <c r="E134" s="116"/>
      <c r="F134" s="116"/>
      <c r="G134" s="116"/>
      <c r="H134" s="116"/>
      <c r="I134" s="136"/>
      <c r="J134" s="136"/>
      <c r="K134" s="136"/>
      <c r="L134" s="136"/>
      <c r="M134" s="136"/>
      <c r="N134" s="136"/>
      <c r="O134" s="136"/>
      <c r="P134" s="136"/>
      <c r="Q134" s="156"/>
      <c r="R134" s="136"/>
      <c r="S134" s="136"/>
      <c r="T134" s="136"/>
      <c r="U134" s="136"/>
      <c r="V134" s="136"/>
      <c r="W134" s="136"/>
      <c r="X134" s="136"/>
      <c r="Y134" s="136"/>
      <c r="Z134" s="116"/>
    </row>
    <row r="135" spans="1:26" ht="15.75" hidden="1" customHeight="1" x14ac:dyDescent="0.15">
      <c r="A135" s="91"/>
      <c r="B135" s="91"/>
      <c r="C135" s="116"/>
      <c r="D135" s="116"/>
      <c r="E135" s="116"/>
      <c r="F135" s="116"/>
      <c r="G135" s="116"/>
      <c r="H135" s="116"/>
      <c r="I135" s="136"/>
      <c r="J135" s="136"/>
      <c r="K135" s="136"/>
      <c r="L135" s="136"/>
      <c r="M135" s="136"/>
      <c r="N135" s="136"/>
      <c r="O135" s="136"/>
      <c r="P135" s="136"/>
      <c r="Q135" s="156"/>
      <c r="R135" s="136"/>
      <c r="S135" s="136"/>
      <c r="T135" s="136"/>
      <c r="U135" s="136"/>
      <c r="V135" s="136"/>
      <c r="W135" s="136"/>
      <c r="X135" s="136"/>
      <c r="Y135" s="136"/>
      <c r="Z135" s="116"/>
    </row>
    <row r="136" spans="1:26" ht="15.75" hidden="1" customHeight="1" x14ac:dyDescent="0.15">
      <c r="A136" s="91"/>
      <c r="B136" s="91"/>
      <c r="C136" s="116"/>
      <c r="D136" s="116"/>
      <c r="E136" s="116"/>
      <c r="F136" s="116"/>
      <c r="G136" s="116"/>
      <c r="H136" s="116"/>
      <c r="I136" s="136"/>
      <c r="J136" s="136"/>
      <c r="K136" s="136"/>
      <c r="L136" s="136"/>
      <c r="M136" s="136"/>
      <c r="N136" s="136"/>
      <c r="O136" s="136"/>
      <c r="P136" s="136"/>
      <c r="Q136" s="156"/>
      <c r="R136" s="136"/>
      <c r="S136" s="136"/>
      <c r="T136" s="136"/>
      <c r="U136" s="136"/>
      <c r="V136" s="136"/>
      <c r="W136" s="136"/>
      <c r="X136" s="136"/>
      <c r="Y136" s="136"/>
      <c r="Z136" s="116"/>
    </row>
    <row r="137" spans="1:26" ht="15.75" hidden="1" customHeight="1" x14ac:dyDescent="0.15">
      <c r="A137" s="91"/>
      <c r="B137" s="91"/>
      <c r="C137" s="116"/>
      <c r="D137" s="116"/>
      <c r="E137" s="116"/>
      <c r="F137" s="116"/>
      <c r="G137" s="116"/>
      <c r="H137" s="116"/>
      <c r="I137" s="136"/>
      <c r="J137" s="136"/>
      <c r="K137" s="136"/>
      <c r="L137" s="136"/>
      <c r="M137" s="136"/>
      <c r="N137" s="136"/>
      <c r="O137" s="136"/>
      <c r="P137" s="136"/>
      <c r="Q137" s="156"/>
      <c r="R137" s="136"/>
      <c r="S137" s="136"/>
      <c r="T137" s="136"/>
      <c r="U137" s="136"/>
      <c r="V137" s="136"/>
      <c r="W137" s="136"/>
      <c r="X137" s="136"/>
      <c r="Y137" s="136"/>
      <c r="Z137" s="116"/>
    </row>
    <row r="138" spans="1:26" ht="15.75" hidden="1" customHeight="1" x14ac:dyDescent="0.15">
      <c r="A138" s="91"/>
      <c r="B138" s="91"/>
      <c r="C138" s="116"/>
      <c r="D138" s="116"/>
      <c r="E138" s="116"/>
      <c r="F138" s="116"/>
      <c r="G138" s="116"/>
      <c r="H138" s="116"/>
      <c r="I138" s="136"/>
      <c r="J138" s="136"/>
      <c r="K138" s="136"/>
      <c r="L138" s="136"/>
      <c r="M138" s="136"/>
      <c r="N138" s="136"/>
      <c r="O138" s="136"/>
      <c r="P138" s="136"/>
      <c r="Q138" s="156"/>
      <c r="R138" s="136"/>
      <c r="S138" s="136"/>
      <c r="T138" s="136"/>
      <c r="U138" s="136"/>
      <c r="V138" s="136"/>
      <c r="W138" s="136"/>
      <c r="X138" s="136"/>
      <c r="Y138" s="136"/>
      <c r="Z138" s="116"/>
    </row>
    <row r="139" spans="1:26" ht="15.75" hidden="1" customHeight="1" x14ac:dyDescent="0.15">
      <c r="A139" s="91"/>
      <c r="B139" s="91"/>
      <c r="C139" s="116"/>
      <c r="D139" s="116"/>
      <c r="E139" s="116"/>
      <c r="F139" s="116"/>
      <c r="G139" s="116"/>
      <c r="H139" s="116"/>
      <c r="I139" s="136"/>
      <c r="J139" s="136"/>
      <c r="K139" s="136"/>
      <c r="L139" s="136"/>
      <c r="M139" s="136"/>
      <c r="N139" s="136"/>
      <c r="O139" s="136"/>
      <c r="P139" s="136"/>
      <c r="Q139" s="156"/>
      <c r="R139" s="136"/>
      <c r="S139" s="136"/>
      <c r="T139" s="136"/>
      <c r="U139" s="136"/>
      <c r="V139" s="136"/>
      <c r="W139" s="136"/>
      <c r="X139" s="136"/>
      <c r="Y139" s="136"/>
      <c r="Z139" s="116"/>
    </row>
    <row r="140" spans="1:26" ht="15.75" hidden="1" customHeight="1" x14ac:dyDescent="0.15">
      <c r="A140" s="91"/>
      <c r="B140" s="91"/>
      <c r="C140" s="116"/>
      <c r="D140" s="116"/>
      <c r="E140" s="116"/>
      <c r="F140" s="116"/>
      <c r="G140" s="116"/>
      <c r="H140" s="116"/>
      <c r="I140" s="136"/>
      <c r="J140" s="136"/>
      <c r="K140" s="136"/>
      <c r="L140" s="136"/>
      <c r="M140" s="136"/>
      <c r="N140" s="136"/>
      <c r="O140" s="136"/>
      <c r="P140" s="136"/>
      <c r="Q140" s="156"/>
      <c r="R140" s="136"/>
      <c r="S140" s="136"/>
      <c r="T140" s="136"/>
      <c r="U140" s="136"/>
      <c r="V140" s="136"/>
      <c r="W140" s="136"/>
      <c r="X140" s="136"/>
      <c r="Y140" s="136"/>
      <c r="Z140" s="116"/>
    </row>
    <row r="141" spans="1:26" ht="15.75" hidden="1" customHeight="1" x14ac:dyDescent="0.15">
      <c r="A141" s="91"/>
      <c r="B141" s="91"/>
      <c r="C141" s="116"/>
      <c r="D141" s="116"/>
      <c r="E141" s="116"/>
      <c r="F141" s="116"/>
      <c r="G141" s="116"/>
      <c r="H141" s="116"/>
      <c r="I141" s="136"/>
      <c r="J141" s="136"/>
      <c r="K141" s="136"/>
      <c r="L141" s="136"/>
      <c r="M141" s="136"/>
      <c r="N141" s="136"/>
      <c r="O141" s="136"/>
      <c r="P141" s="136"/>
      <c r="Q141" s="156"/>
      <c r="R141" s="136"/>
      <c r="S141" s="136"/>
      <c r="T141" s="136"/>
      <c r="U141" s="136"/>
      <c r="V141" s="136"/>
      <c r="W141" s="136"/>
      <c r="X141" s="136"/>
      <c r="Y141" s="136"/>
      <c r="Z141" s="116"/>
    </row>
    <row r="142" spans="1:26" ht="15.75" hidden="1" customHeight="1" x14ac:dyDescent="0.15">
      <c r="A142" s="91"/>
      <c r="B142" s="91"/>
      <c r="C142" s="116"/>
      <c r="D142" s="116"/>
      <c r="E142" s="116"/>
      <c r="F142" s="116"/>
      <c r="G142" s="116"/>
      <c r="H142" s="116"/>
      <c r="I142" s="136"/>
      <c r="J142" s="136"/>
      <c r="K142" s="136"/>
      <c r="L142" s="136"/>
      <c r="M142" s="136"/>
      <c r="N142" s="136"/>
      <c r="O142" s="136"/>
      <c r="P142" s="136"/>
      <c r="Q142" s="156"/>
      <c r="R142" s="136"/>
      <c r="S142" s="136"/>
      <c r="T142" s="136"/>
      <c r="U142" s="136"/>
      <c r="V142" s="136"/>
      <c r="W142" s="136"/>
      <c r="X142" s="136"/>
      <c r="Y142" s="136"/>
      <c r="Z142" s="116"/>
    </row>
    <row r="143" spans="1:26" ht="15.75" hidden="1" customHeight="1" x14ac:dyDescent="0.15">
      <c r="A143" s="91"/>
      <c r="B143" s="91"/>
      <c r="C143" s="116"/>
      <c r="D143" s="116"/>
      <c r="E143" s="116"/>
      <c r="F143" s="116"/>
      <c r="G143" s="116"/>
      <c r="H143" s="116"/>
      <c r="I143" s="136"/>
      <c r="J143" s="136"/>
      <c r="K143" s="136"/>
      <c r="L143" s="136"/>
      <c r="M143" s="136"/>
      <c r="N143" s="136"/>
      <c r="O143" s="136"/>
      <c r="P143" s="136"/>
      <c r="Q143" s="156"/>
      <c r="R143" s="136"/>
      <c r="S143" s="136"/>
      <c r="T143" s="136"/>
      <c r="U143" s="136"/>
      <c r="V143" s="136"/>
      <c r="W143" s="136"/>
      <c r="X143" s="136"/>
      <c r="Y143" s="136"/>
      <c r="Z143" s="116"/>
    </row>
    <row r="144" spans="1:26" ht="15.75" hidden="1" customHeight="1" x14ac:dyDescent="0.15">
      <c r="A144" s="91"/>
      <c r="B144" s="91"/>
      <c r="C144" s="116"/>
      <c r="D144" s="116"/>
      <c r="E144" s="116"/>
      <c r="F144" s="116"/>
      <c r="G144" s="116"/>
      <c r="H144" s="116"/>
      <c r="I144" s="136"/>
      <c r="J144" s="136"/>
      <c r="K144" s="136"/>
      <c r="L144" s="136"/>
      <c r="M144" s="136"/>
      <c r="N144" s="136"/>
      <c r="O144" s="136"/>
      <c r="P144" s="136"/>
      <c r="Q144" s="156"/>
      <c r="R144" s="136"/>
      <c r="S144" s="136"/>
      <c r="T144" s="136"/>
      <c r="U144" s="136"/>
      <c r="V144" s="136"/>
      <c r="W144" s="136"/>
      <c r="X144" s="136"/>
      <c r="Y144" s="136"/>
      <c r="Z144" s="116"/>
    </row>
    <row r="145" spans="1:26" ht="15.75" hidden="1" customHeight="1" x14ac:dyDescent="0.15">
      <c r="A145" s="91"/>
      <c r="B145" s="91"/>
      <c r="C145" s="116"/>
      <c r="D145" s="116"/>
      <c r="E145" s="116"/>
      <c r="F145" s="116"/>
      <c r="G145" s="116"/>
      <c r="H145" s="116"/>
      <c r="I145" s="136"/>
      <c r="J145" s="136"/>
      <c r="K145" s="136"/>
      <c r="L145" s="136"/>
      <c r="M145" s="136"/>
      <c r="N145" s="136"/>
      <c r="O145" s="136"/>
      <c r="P145" s="136"/>
      <c r="Q145" s="156"/>
      <c r="R145" s="136"/>
      <c r="S145" s="136"/>
      <c r="T145" s="136"/>
      <c r="U145" s="136"/>
      <c r="V145" s="136"/>
      <c r="W145" s="136"/>
      <c r="X145" s="136"/>
      <c r="Y145" s="136"/>
      <c r="Z145" s="116"/>
    </row>
    <row r="146" spans="1:26" ht="15.75" hidden="1" customHeight="1" x14ac:dyDescent="0.15">
      <c r="A146" s="91"/>
      <c r="B146" s="91"/>
      <c r="C146" s="116"/>
      <c r="D146" s="116"/>
      <c r="E146" s="116"/>
      <c r="F146" s="116"/>
      <c r="G146" s="116"/>
      <c r="H146" s="116"/>
      <c r="I146" s="136"/>
      <c r="J146" s="136"/>
      <c r="K146" s="136"/>
      <c r="L146" s="136"/>
      <c r="M146" s="136"/>
      <c r="N146" s="136"/>
      <c r="O146" s="136"/>
      <c r="P146" s="136"/>
      <c r="Q146" s="156"/>
      <c r="R146" s="136"/>
      <c r="S146" s="136"/>
      <c r="T146" s="136"/>
      <c r="U146" s="136"/>
      <c r="V146" s="136"/>
      <c r="W146" s="136"/>
      <c r="X146" s="136"/>
      <c r="Y146" s="136"/>
      <c r="Z146" s="116"/>
    </row>
    <row r="147" spans="1:26" ht="15.75" hidden="1" customHeight="1" x14ac:dyDescent="0.15">
      <c r="A147" s="91"/>
      <c r="B147" s="91"/>
      <c r="C147" s="116"/>
      <c r="D147" s="116"/>
      <c r="E147" s="116"/>
      <c r="F147" s="116"/>
      <c r="G147" s="116"/>
      <c r="H147" s="116"/>
      <c r="I147" s="136"/>
      <c r="J147" s="136"/>
      <c r="K147" s="136"/>
      <c r="L147" s="136"/>
      <c r="M147" s="136"/>
      <c r="N147" s="136"/>
      <c r="O147" s="136"/>
      <c r="P147" s="136"/>
      <c r="Q147" s="156"/>
      <c r="R147" s="136"/>
      <c r="S147" s="136"/>
      <c r="T147" s="136"/>
      <c r="U147" s="136"/>
      <c r="V147" s="136"/>
      <c r="W147" s="136"/>
      <c r="X147" s="136"/>
      <c r="Y147" s="136"/>
      <c r="Z147" s="116"/>
    </row>
    <row r="148" spans="1:26" ht="15.75" hidden="1" customHeight="1" x14ac:dyDescent="0.15">
      <c r="A148" s="91"/>
      <c r="B148" s="91"/>
      <c r="C148" s="116"/>
      <c r="D148" s="116"/>
      <c r="E148" s="116"/>
      <c r="F148" s="116"/>
      <c r="G148" s="116"/>
      <c r="H148" s="116"/>
      <c r="I148" s="136"/>
      <c r="J148" s="136"/>
      <c r="K148" s="136"/>
      <c r="L148" s="136"/>
      <c r="M148" s="136"/>
      <c r="N148" s="136"/>
      <c r="O148" s="136"/>
      <c r="P148" s="136"/>
      <c r="Q148" s="156"/>
      <c r="R148" s="136"/>
      <c r="S148" s="136"/>
      <c r="T148" s="136"/>
      <c r="U148" s="136"/>
      <c r="V148" s="136"/>
      <c r="W148" s="136"/>
      <c r="X148" s="136"/>
      <c r="Y148" s="136"/>
      <c r="Z148" s="116"/>
    </row>
    <row r="149" spans="1:26" ht="20.100000000000001" customHeight="1" x14ac:dyDescent="0.15">
      <c r="A149" s="91"/>
      <c r="B149" s="91"/>
      <c r="C149" s="116"/>
      <c r="D149" s="116"/>
      <c r="E149" s="116"/>
      <c r="F149" s="116"/>
      <c r="G149" s="116"/>
      <c r="H149" s="116"/>
      <c r="I149" s="136"/>
      <c r="J149" s="116"/>
      <c r="K149" s="116"/>
      <c r="L149" s="116"/>
      <c r="M149" s="116"/>
      <c r="N149" s="116"/>
      <c r="O149" s="116"/>
      <c r="P149" s="116"/>
      <c r="Q149" s="157"/>
      <c r="R149" s="116"/>
      <c r="S149" s="116"/>
      <c r="T149" s="116"/>
      <c r="U149" s="116"/>
      <c r="V149" s="116"/>
      <c r="W149" s="116"/>
      <c r="X149" s="116"/>
      <c r="Y149" s="116"/>
      <c r="Z149" s="116"/>
    </row>
    <row r="150" spans="1:26" ht="20.100000000000001" customHeight="1" x14ac:dyDescent="0.15">
      <c r="A150" s="91"/>
      <c r="B150" s="91"/>
      <c r="C150" s="103" t="s">
        <v>74</v>
      </c>
      <c r="D150" s="104"/>
      <c r="E150" s="104"/>
      <c r="F150" s="104"/>
      <c r="G150" s="104"/>
      <c r="H150" s="105"/>
      <c r="I150" s="137"/>
      <c r="K150" s="137"/>
    </row>
    <row r="151" spans="1:26" ht="20.100000000000001" customHeight="1" x14ac:dyDescent="0.15">
      <c r="A151" s="91"/>
      <c r="B151" s="91"/>
      <c r="C151" s="106"/>
      <c r="D151" s="107"/>
      <c r="E151" s="107"/>
      <c r="F151" s="107"/>
      <c r="G151" s="107"/>
      <c r="H151" s="107"/>
      <c r="I151" s="108"/>
      <c r="J151" s="108"/>
      <c r="K151" s="108"/>
      <c r="L151" s="108"/>
      <c r="M151" s="108"/>
      <c r="N151" s="108"/>
      <c r="O151" s="108"/>
      <c r="P151" s="108"/>
      <c r="Q151" s="108"/>
      <c r="R151" s="108"/>
      <c r="S151" s="108"/>
      <c r="T151" s="108"/>
      <c r="U151" s="108"/>
      <c r="V151" s="108"/>
      <c r="W151" s="108"/>
      <c r="X151" s="108"/>
      <c r="Y151" s="108"/>
      <c r="Z151" s="109"/>
    </row>
    <row r="152" spans="1:26" ht="20.100000000000001" customHeight="1" x14ac:dyDescent="0.15">
      <c r="A152" s="91"/>
      <c r="B152" s="91"/>
      <c r="C152" s="106"/>
      <c r="D152" s="158" t="s">
        <v>75</v>
      </c>
      <c r="E152" s="138"/>
      <c r="F152" s="138"/>
      <c r="G152" s="138"/>
      <c r="H152" s="138"/>
      <c r="I152" s="138"/>
      <c r="J152" s="138"/>
      <c r="K152" s="138"/>
      <c r="L152" s="138"/>
      <c r="M152" s="138"/>
      <c r="N152" s="138"/>
      <c r="O152" s="138"/>
      <c r="P152" s="138"/>
      <c r="Q152" s="138"/>
      <c r="R152" s="138"/>
      <c r="S152" s="138"/>
      <c r="T152" s="138"/>
      <c r="U152" s="138"/>
      <c r="V152" s="138"/>
      <c r="W152" s="138"/>
      <c r="X152" s="117"/>
      <c r="Y152" s="116"/>
      <c r="Z152" s="115"/>
    </row>
    <row r="153" spans="1:26" ht="20.100000000000001" customHeight="1" x14ac:dyDescent="0.15">
      <c r="A153" s="91">
        <f>IFERROR(IF(AND($I153&lt;&gt;"しない", $I153&lt;&gt;"する"),1001,0),3)</f>
        <v>0</v>
      </c>
      <c r="B153" s="91"/>
      <c r="C153" s="110"/>
      <c r="D153" s="111">
        <v>1</v>
      </c>
      <c r="E153" s="116" t="s">
        <v>76</v>
      </c>
      <c r="F153" s="116"/>
      <c r="G153" s="116"/>
      <c r="H153" s="116"/>
      <c r="I153" s="21" t="s">
        <v>77</v>
      </c>
      <c r="J153" s="56"/>
      <c r="K153" s="56"/>
      <c r="L153" s="56"/>
      <c r="M153" s="56"/>
      <c r="N153" s="116"/>
      <c r="O153" s="116"/>
      <c r="P153" s="116"/>
      <c r="Q153" s="116"/>
      <c r="R153" s="116"/>
      <c r="S153" s="116"/>
      <c r="T153" s="116"/>
      <c r="U153" s="116"/>
      <c r="Z153" s="159"/>
    </row>
    <row r="154" spans="1:26" ht="20.100000000000001" customHeight="1" x14ac:dyDescent="0.15">
      <c r="A154" s="91"/>
      <c r="B154" s="91"/>
      <c r="C154" s="119"/>
      <c r="D154" s="116"/>
      <c r="E154" s="116"/>
      <c r="F154" s="116"/>
      <c r="G154" s="116"/>
      <c r="H154" s="116"/>
      <c r="I154" s="160"/>
      <c r="J154" s="118" t="s">
        <v>15</v>
      </c>
      <c r="K154" s="118"/>
      <c r="L154" s="118"/>
      <c r="M154" s="118"/>
      <c r="N154" s="118"/>
      <c r="O154" s="118"/>
      <c r="P154" s="118"/>
      <c r="Q154" s="118"/>
      <c r="R154" s="118"/>
      <c r="S154" s="118"/>
      <c r="T154" s="118"/>
      <c r="U154" s="116"/>
      <c r="Z154" s="159"/>
    </row>
    <row r="155" spans="1:26" ht="20.100000000000001" customHeight="1" x14ac:dyDescent="0.15">
      <c r="A155" s="91">
        <f>IFERROR(IF(AND($I153="する",OR(TRIM($I155)="", NOT(OR(IFERROR(SEARCH(" ",$I155),0)&gt;0, IFERROR(SEARCH("　",$I155),0)&gt;0)))),1001,0),3)</f>
        <v>0</v>
      </c>
      <c r="B155" s="91"/>
      <c r="C155" s="110"/>
      <c r="D155" s="111">
        <v>2</v>
      </c>
      <c r="E155" s="86" t="s">
        <v>70</v>
      </c>
      <c r="I155" s="21"/>
      <c r="J155" s="21"/>
      <c r="K155" s="21"/>
      <c r="L155" s="21"/>
      <c r="M155" s="21"/>
      <c r="N155" s="21"/>
      <c r="O155" s="21"/>
      <c r="P155" s="21"/>
      <c r="Q155" s="21"/>
      <c r="R155" s="21"/>
      <c r="S155" s="21"/>
      <c r="T155" s="21"/>
      <c r="U155" s="21"/>
      <c r="V155" s="21"/>
      <c r="W155" s="21"/>
      <c r="X155" s="21"/>
      <c r="Y155" s="21"/>
      <c r="Z155" s="115"/>
    </row>
    <row r="156" spans="1:26" ht="20.100000000000001" customHeight="1" x14ac:dyDescent="0.15">
      <c r="A156" s="91"/>
      <c r="B156" s="91"/>
      <c r="C156" s="110"/>
      <c r="D156" s="111"/>
      <c r="E156" s="116"/>
      <c r="F156" s="116"/>
      <c r="G156" s="116"/>
      <c r="H156" s="116"/>
      <c r="I156" s="122"/>
      <c r="J156" s="118" t="s">
        <v>49</v>
      </c>
      <c r="K156" s="118"/>
      <c r="L156" s="118"/>
      <c r="M156" s="118"/>
      <c r="N156" s="118"/>
      <c r="O156" s="118"/>
      <c r="P156" s="118"/>
      <c r="Q156" s="118"/>
      <c r="R156" s="118"/>
      <c r="S156" s="118"/>
      <c r="T156" s="118"/>
      <c r="U156" s="118"/>
      <c r="V156" s="118"/>
      <c r="W156" s="118"/>
      <c r="X156" s="118"/>
      <c r="Y156" s="118"/>
      <c r="Z156" s="115"/>
    </row>
    <row r="157" spans="1:26" ht="20.100000000000001" customHeight="1" x14ac:dyDescent="0.15">
      <c r="A157" s="91">
        <f>IFERROR(IF(AND($I153="する",OR(TRIM($I157)="", NOT(OR(IFERROR(SEARCH(" ",$I157),0)&gt;0, IFERROR(SEARCH("　",$I157),0)&gt;0)))),1001,0),3)</f>
        <v>0</v>
      </c>
      <c r="B157" s="91"/>
      <c r="C157" s="110"/>
      <c r="D157" s="111">
        <v>3</v>
      </c>
      <c r="E157" s="86" t="s">
        <v>71</v>
      </c>
      <c r="I157" s="21"/>
      <c r="J157" s="21"/>
      <c r="K157" s="21"/>
      <c r="L157" s="21"/>
      <c r="M157" s="21"/>
      <c r="N157" s="21"/>
      <c r="O157" s="21"/>
      <c r="P157" s="21"/>
      <c r="Q157" s="21"/>
      <c r="R157" s="21"/>
      <c r="S157" s="21"/>
      <c r="T157" s="21"/>
      <c r="U157" s="21"/>
      <c r="V157" s="21"/>
      <c r="W157" s="21"/>
      <c r="X157" s="21"/>
      <c r="Y157" s="21"/>
      <c r="Z157" s="115"/>
    </row>
    <row r="158" spans="1:26" ht="20.100000000000001" customHeight="1" x14ac:dyDescent="0.15">
      <c r="A158" s="91"/>
      <c r="B158" s="91"/>
      <c r="C158" s="119"/>
      <c r="D158" s="116"/>
      <c r="E158" s="116"/>
      <c r="F158" s="116"/>
      <c r="G158" s="116"/>
      <c r="H158" s="116"/>
      <c r="I158" s="122"/>
      <c r="J158" s="118" t="s">
        <v>51</v>
      </c>
      <c r="K158" s="118"/>
      <c r="L158" s="118"/>
      <c r="M158" s="118"/>
      <c r="N158" s="118"/>
      <c r="O158" s="118"/>
      <c r="P158" s="118"/>
      <c r="Q158" s="118"/>
      <c r="R158" s="118"/>
      <c r="S158" s="118"/>
      <c r="T158" s="118"/>
      <c r="U158" s="118"/>
      <c r="V158" s="118"/>
      <c r="W158" s="118"/>
      <c r="X158" s="118"/>
      <c r="Y158" s="118"/>
      <c r="Z158" s="115"/>
    </row>
    <row r="159" spans="1:26" ht="20.100000000000001" customHeight="1" x14ac:dyDescent="0.15">
      <c r="A159" s="91">
        <f>IFERROR(IF(AND($I153="する",OR(TRIM($I159)="", LEN($I159)&lt;&gt;8, NOT(ISNUMBER(VALUE($I159))), IFERROR(SEARCH("-", $I159),0)&gt;0)),1001,0),3)</f>
        <v>0</v>
      </c>
      <c r="B159" s="91"/>
      <c r="C159" s="110"/>
      <c r="D159" s="111">
        <v>4</v>
      </c>
      <c r="E159" s="86" t="s">
        <v>78</v>
      </c>
      <c r="I159" s="21"/>
      <c r="J159" s="21"/>
      <c r="K159" s="21"/>
      <c r="L159" s="21"/>
      <c r="M159" s="21"/>
      <c r="N159" s="116"/>
      <c r="O159" s="116"/>
      <c r="P159" s="116"/>
      <c r="Q159" s="116"/>
      <c r="R159" s="116"/>
      <c r="S159" s="116"/>
      <c r="T159" s="116"/>
      <c r="U159" s="116"/>
      <c r="V159" s="116"/>
      <c r="W159" s="116"/>
      <c r="X159" s="116"/>
      <c r="Y159" s="116"/>
      <c r="Z159" s="115"/>
    </row>
    <row r="160" spans="1:26" ht="20.100000000000001" customHeight="1" x14ac:dyDescent="0.15">
      <c r="A160" s="91"/>
      <c r="B160" s="91"/>
      <c r="C160" s="119"/>
      <c r="D160" s="116"/>
      <c r="E160" s="116"/>
      <c r="F160" s="116"/>
      <c r="G160" s="116"/>
      <c r="H160" s="116"/>
      <c r="I160" s="113"/>
      <c r="J160" s="118" t="s">
        <v>95</v>
      </c>
      <c r="K160" s="117"/>
      <c r="L160" s="117"/>
      <c r="M160" s="117"/>
      <c r="N160" s="117"/>
      <c r="O160" s="117"/>
      <c r="P160" s="117"/>
      <c r="Q160" s="117"/>
      <c r="R160" s="117"/>
      <c r="S160" s="117"/>
      <c r="T160" s="117"/>
      <c r="U160" s="117"/>
      <c r="V160" s="117"/>
      <c r="W160" s="117"/>
      <c r="X160" s="117"/>
      <c r="Y160" s="117"/>
      <c r="Z160" s="115"/>
    </row>
    <row r="161" spans="1:27" ht="20.100000000000001" customHeight="1" x14ac:dyDescent="0.15">
      <c r="A161" s="91">
        <f>IFERROR(IF(AND($I153="する",TRIM($I161)=""),1001,0),3)</f>
        <v>0</v>
      </c>
      <c r="B161" s="91"/>
      <c r="C161" s="110"/>
      <c r="D161" s="111">
        <v>5</v>
      </c>
      <c r="E161" s="86" t="s">
        <v>41</v>
      </c>
      <c r="I161" s="52"/>
      <c r="J161" s="53"/>
      <c r="K161" s="53"/>
      <c r="L161" s="53"/>
      <c r="M161" s="53"/>
      <c r="N161" s="116"/>
      <c r="O161" s="116"/>
      <c r="P161" s="116"/>
      <c r="Q161" s="116"/>
      <c r="R161" s="116"/>
      <c r="S161" s="116"/>
      <c r="T161" s="116"/>
      <c r="U161" s="116"/>
      <c r="V161" s="116"/>
      <c r="W161" s="116"/>
      <c r="X161" s="116"/>
      <c r="Y161" s="116"/>
      <c r="Z161" s="115"/>
    </row>
    <row r="162" spans="1:27" ht="20.100000000000001" customHeight="1" x14ac:dyDescent="0.15">
      <c r="A162" s="91"/>
      <c r="B162" s="91"/>
      <c r="C162" s="110"/>
      <c r="D162" s="111"/>
      <c r="E162" s="116"/>
      <c r="F162" s="116"/>
      <c r="G162" s="116"/>
      <c r="H162" s="116"/>
      <c r="I162" s="113"/>
      <c r="J162" s="118" t="s">
        <v>104</v>
      </c>
      <c r="K162" s="117"/>
      <c r="L162" s="117"/>
      <c r="M162" s="117"/>
      <c r="N162" s="117"/>
      <c r="O162" s="117"/>
      <c r="P162" s="117"/>
      <c r="Q162" s="117"/>
      <c r="R162" s="117"/>
      <c r="S162" s="117"/>
      <c r="T162" s="117"/>
      <c r="U162" s="117"/>
      <c r="V162" s="117"/>
      <c r="W162" s="117"/>
      <c r="X162" s="117"/>
      <c r="Y162" s="117"/>
      <c r="Z162" s="115"/>
    </row>
    <row r="163" spans="1:27" ht="20.100000000000001" customHeight="1" x14ac:dyDescent="0.15">
      <c r="A163" s="91">
        <f>IFERROR(IF(AND($I153="する",AND($I163&lt;&gt;"", OR(ISERROR(FIND("@"&amp;LEFT($I163,3)&amp;"@", 都道府県3))=FALSE, ISERROR(FIND("@"&amp;LEFT($I163,4)&amp;"@",都道府県4))=FALSE))=FALSE),1001,0),3)</f>
        <v>0</v>
      </c>
      <c r="B163" s="91"/>
      <c r="C163" s="110"/>
      <c r="D163" s="111">
        <v>6</v>
      </c>
      <c r="E163" s="86" t="s">
        <v>42</v>
      </c>
      <c r="I163" s="54"/>
      <c r="J163" s="54"/>
      <c r="K163" s="54"/>
      <c r="L163" s="54"/>
      <c r="M163" s="54"/>
      <c r="N163" s="54"/>
      <c r="O163" s="54"/>
      <c r="P163" s="54"/>
      <c r="Q163" s="55"/>
      <c r="R163" s="54"/>
      <c r="S163" s="54"/>
      <c r="T163" s="54"/>
      <c r="U163" s="54"/>
      <c r="V163" s="54"/>
      <c r="W163" s="54"/>
      <c r="X163" s="54"/>
      <c r="Y163" s="54"/>
      <c r="Z163" s="115"/>
    </row>
    <row r="164" spans="1:27" ht="20.100000000000001" customHeight="1" x14ac:dyDescent="0.15">
      <c r="A164" s="91"/>
      <c r="B164" s="91"/>
      <c r="C164" s="110"/>
      <c r="D164" s="111"/>
      <c r="E164" s="116"/>
      <c r="F164" s="116"/>
      <c r="G164" s="116"/>
      <c r="H164" s="116"/>
      <c r="I164" s="113"/>
      <c r="J164" s="118" t="s">
        <v>43</v>
      </c>
      <c r="K164" s="117"/>
      <c r="L164" s="117"/>
      <c r="M164" s="117"/>
      <c r="N164" s="117"/>
      <c r="O164" s="117"/>
      <c r="P164" s="117"/>
      <c r="Q164" s="117"/>
      <c r="R164" s="117"/>
      <c r="S164" s="117"/>
      <c r="T164" s="117"/>
      <c r="U164" s="117"/>
      <c r="V164" s="117"/>
      <c r="W164" s="117"/>
      <c r="X164" s="117"/>
      <c r="Y164" s="117"/>
      <c r="Z164" s="115"/>
    </row>
    <row r="165" spans="1:27" ht="20.100000000000001" customHeight="1" x14ac:dyDescent="0.15">
      <c r="A165" s="91">
        <f>IFERROR(IF(AND($I153="する",NOT(AND(TRIM($I165)&lt;&gt;"",ISNUMBER(VALUE(SUBSTITUTE($I165,"-",""))),IFERROR(SEARCH("-",$I165),0)&gt;0))),1001,0),3)</f>
        <v>0</v>
      </c>
      <c r="B165" s="91"/>
      <c r="C165" s="110"/>
      <c r="D165" s="111">
        <v>7</v>
      </c>
      <c r="E165" s="86" t="s">
        <v>52</v>
      </c>
      <c r="I165" s="21"/>
      <c r="J165" s="21"/>
      <c r="K165" s="21"/>
      <c r="L165" s="21"/>
      <c r="M165" s="21"/>
      <c r="Y165" s="117"/>
      <c r="Z165" s="115"/>
    </row>
    <row r="166" spans="1:27" ht="20.100000000000001" customHeight="1" x14ac:dyDescent="0.15">
      <c r="A166" s="91"/>
      <c r="B166" s="91"/>
      <c r="C166" s="119"/>
      <c r="D166" s="116"/>
      <c r="E166" s="116"/>
      <c r="F166" s="116"/>
      <c r="G166" s="116"/>
      <c r="H166" s="116"/>
      <c r="I166" s="113"/>
      <c r="J166" s="118" t="s">
        <v>55</v>
      </c>
      <c r="K166" s="117"/>
      <c r="L166" s="117"/>
      <c r="M166" s="117"/>
      <c r="N166" s="117"/>
      <c r="O166" s="117"/>
      <c r="P166" s="117"/>
      <c r="Q166" s="117"/>
      <c r="R166" s="117"/>
      <c r="S166" s="117"/>
      <c r="T166" s="117"/>
      <c r="U166" s="117"/>
      <c r="V166" s="117"/>
      <c r="W166" s="117"/>
      <c r="X166" s="117"/>
      <c r="Y166" s="117"/>
      <c r="Z166" s="115"/>
    </row>
    <row r="167" spans="1:27" ht="20.100000000000001" customHeight="1" x14ac:dyDescent="0.15">
      <c r="A167" s="91">
        <f>IFERROR(IF(AND($I153="する",AND(TRIM($I167)&lt;&gt;"",NOT(AND(ISNUMBER(VALUE(SUBSTITUTE($I167,"-",""))),IFERROR(SEARCH("-",$I167),0)&gt;0)))),1001,0),3)</f>
        <v>0</v>
      </c>
      <c r="B167" s="91"/>
      <c r="C167" s="110"/>
      <c r="D167" s="111">
        <v>8</v>
      </c>
      <c r="E167" s="86" t="s">
        <v>56</v>
      </c>
      <c r="I167" s="21"/>
      <c r="J167" s="21"/>
      <c r="K167" s="21"/>
      <c r="L167" s="21"/>
      <c r="M167" s="21"/>
      <c r="N167" s="117"/>
      <c r="O167" s="117"/>
      <c r="P167" s="117"/>
      <c r="Q167" s="117"/>
      <c r="R167" s="117"/>
      <c r="S167" s="117"/>
      <c r="T167" s="117"/>
      <c r="U167" s="117"/>
      <c r="V167" s="117"/>
      <c r="W167" s="117"/>
      <c r="X167" s="117"/>
      <c r="Y167" s="117"/>
      <c r="Z167" s="115"/>
    </row>
    <row r="168" spans="1:27" ht="20.100000000000001" customHeight="1" x14ac:dyDescent="0.15">
      <c r="A168" s="91"/>
      <c r="B168" s="91"/>
      <c r="C168" s="119"/>
      <c r="D168" s="116"/>
      <c r="E168" s="116"/>
      <c r="F168" s="116"/>
      <c r="G168" s="116"/>
      <c r="H168" s="116"/>
      <c r="I168" s="113"/>
      <c r="J168" s="118" t="s">
        <v>55</v>
      </c>
      <c r="K168" s="117"/>
      <c r="L168" s="117"/>
      <c r="M168" s="117"/>
      <c r="N168" s="117"/>
      <c r="O168" s="117"/>
      <c r="P168" s="117"/>
      <c r="Q168" s="117"/>
      <c r="R168" s="117"/>
      <c r="S168" s="117"/>
      <c r="T168" s="117"/>
      <c r="U168" s="117"/>
      <c r="V168" s="117"/>
      <c r="W168" s="117"/>
      <c r="X168" s="117"/>
      <c r="Y168" s="117"/>
      <c r="Z168" s="115"/>
    </row>
    <row r="169" spans="1:27" ht="20.100000000000001" customHeight="1" x14ac:dyDescent="0.15">
      <c r="A169" s="91">
        <f>IFERROR(IF(AND($I153="する",AND(TRIM($I169)&lt;&gt;"", NOT(IFERROR(SEARCH("@",$I169),0)&gt;0))),1001,0),3)</f>
        <v>0</v>
      </c>
      <c r="B169" s="91"/>
      <c r="C169" s="110"/>
      <c r="D169" s="111">
        <v>9</v>
      </c>
      <c r="E169" s="86" t="s">
        <v>57</v>
      </c>
      <c r="I169" s="21"/>
      <c r="J169" s="21"/>
      <c r="K169" s="21"/>
      <c r="L169" s="21"/>
      <c r="M169" s="21"/>
      <c r="N169" s="21"/>
      <c r="O169" s="21"/>
      <c r="P169" s="21"/>
      <c r="Q169" s="27"/>
      <c r="R169" s="21"/>
      <c r="S169" s="21"/>
      <c r="T169" s="21"/>
      <c r="U169" s="21"/>
      <c r="V169" s="21"/>
      <c r="W169" s="21"/>
      <c r="X169" s="21"/>
      <c r="Y169" s="21"/>
      <c r="Z169" s="115"/>
    </row>
    <row r="170" spans="1:27" ht="20.100000000000001" customHeight="1" x14ac:dyDescent="0.15">
      <c r="A170" s="91"/>
      <c r="B170" s="91"/>
      <c r="C170" s="119"/>
      <c r="D170" s="116"/>
      <c r="E170" s="116"/>
      <c r="F170" s="116"/>
      <c r="G170" s="116"/>
      <c r="H170" s="116"/>
      <c r="I170" s="113"/>
      <c r="J170" s="124" t="s">
        <v>102</v>
      </c>
      <c r="K170" s="141"/>
      <c r="L170" s="117"/>
      <c r="M170" s="117"/>
      <c r="N170" s="117"/>
      <c r="O170" s="117"/>
      <c r="P170" s="117"/>
      <c r="Q170" s="142"/>
      <c r="R170" s="117"/>
      <c r="S170" s="117"/>
      <c r="T170" s="117"/>
      <c r="U170" s="117"/>
      <c r="V170" s="117"/>
      <c r="W170" s="117"/>
      <c r="X170" s="117"/>
      <c r="Y170" s="117"/>
      <c r="Z170" s="115"/>
    </row>
    <row r="171" spans="1:27" ht="20.100000000000001" customHeight="1" x14ac:dyDescent="0.15">
      <c r="A171" s="91"/>
      <c r="B171" s="91"/>
      <c r="C171" s="130"/>
      <c r="D171" s="131"/>
      <c r="E171" s="131"/>
      <c r="F171" s="131"/>
      <c r="G171" s="131"/>
      <c r="H171" s="131"/>
      <c r="I171" s="132"/>
      <c r="J171" s="132"/>
      <c r="K171" s="133"/>
      <c r="L171" s="132"/>
      <c r="M171" s="132"/>
      <c r="N171" s="132"/>
      <c r="O171" s="132"/>
      <c r="P171" s="132"/>
      <c r="Q171" s="132"/>
      <c r="R171" s="132"/>
      <c r="S171" s="132"/>
      <c r="T171" s="132"/>
      <c r="U171" s="132"/>
      <c r="V171" s="132"/>
      <c r="W171" s="132"/>
      <c r="X171" s="132"/>
      <c r="Y171" s="161"/>
      <c r="Z171" s="134"/>
      <c r="AA171" s="148"/>
    </row>
    <row r="172" spans="1:27" ht="20.100000000000001" customHeight="1" x14ac:dyDescent="0.15">
      <c r="A172" s="91"/>
      <c r="B172" s="91"/>
      <c r="C172" s="116"/>
      <c r="D172" s="116"/>
      <c r="E172" s="116"/>
      <c r="F172" s="116"/>
      <c r="G172" s="116"/>
      <c r="H172" s="116"/>
      <c r="I172" s="136"/>
      <c r="J172" s="136"/>
      <c r="K172" s="136"/>
      <c r="L172" s="136"/>
      <c r="M172" s="136"/>
      <c r="N172" s="136"/>
      <c r="O172" s="136"/>
      <c r="P172" s="136"/>
      <c r="Q172" s="136"/>
      <c r="R172" s="136"/>
      <c r="S172" s="136"/>
      <c r="T172" s="136"/>
      <c r="U172" s="136"/>
      <c r="V172" s="136"/>
      <c r="W172" s="136"/>
      <c r="X172" s="136"/>
      <c r="Y172" s="162"/>
      <c r="Z172" s="116"/>
      <c r="AA172" s="148"/>
    </row>
    <row r="173" spans="1:27" ht="20.100000000000001" customHeight="1" x14ac:dyDescent="0.15">
      <c r="A173" s="91"/>
      <c r="B173" s="91"/>
      <c r="C173" s="116"/>
      <c r="D173" s="116"/>
      <c r="E173" s="116"/>
      <c r="F173" s="116"/>
      <c r="G173" s="116"/>
      <c r="H173" s="116"/>
      <c r="I173" s="163"/>
      <c r="J173" s="136"/>
      <c r="K173" s="136"/>
      <c r="L173" s="136"/>
      <c r="M173" s="136"/>
      <c r="N173" s="162"/>
      <c r="O173" s="136"/>
      <c r="P173" s="136"/>
      <c r="Q173" s="136"/>
      <c r="R173" s="162"/>
      <c r="S173" s="136"/>
      <c r="T173" s="136"/>
      <c r="U173" s="136"/>
      <c r="V173" s="136"/>
      <c r="W173" s="136"/>
      <c r="X173" s="136"/>
      <c r="Y173" s="136"/>
      <c r="Z173" s="136"/>
      <c r="AA173" s="136"/>
    </row>
    <row r="174" spans="1:27" ht="20.100000000000001" customHeight="1" x14ac:dyDescent="0.15">
      <c r="A174" s="91"/>
      <c r="B174" s="91"/>
      <c r="C174" s="103" t="s">
        <v>13</v>
      </c>
      <c r="D174" s="104"/>
      <c r="E174" s="104"/>
      <c r="F174" s="104"/>
      <c r="G174" s="104"/>
      <c r="H174" s="105"/>
      <c r="I174" s="164"/>
      <c r="J174" s="165"/>
      <c r="K174" s="165"/>
      <c r="L174" s="165"/>
      <c r="M174" s="165"/>
      <c r="N174" s="165"/>
      <c r="O174" s="165"/>
      <c r="P174" s="165"/>
      <c r="Q174" s="165"/>
      <c r="R174" s="165"/>
      <c r="S174" s="165"/>
      <c r="T174" s="165"/>
      <c r="U174" s="165"/>
      <c r="V174" s="165"/>
      <c r="W174" s="165"/>
      <c r="X174" s="165"/>
      <c r="Y174" s="165"/>
      <c r="Z174" s="165"/>
    </row>
    <row r="175" spans="1:27" ht="20.100000000000001" customHeight="1" x14ac:dyDescent="0.15">
      <c r="A175" s="91"/>
      <c r="B175" s="91"/>
      <c r="C175" s="166"/>
      <c r="D175" s="167"/>
      <c r="E175" s="167"/>
      <c r="F175" s="167"/>
      <c r="G175" s="167"/>
      <c r="H175" s="167"/>
      <c r="Z175" s="159"/>
      <c r="AA175" s="127"/>
    </row>
    <row r="176" spans="1:27" ht="20.100000000000001" customHeight="1" x14ac:dyDescent="0.15">
      <c r="A176" s="102"/>
      <c r="B176" s="91"/>
      <c r="C176" s="106"/>
      <c r="D176" s="111">
        <v>1</v>
      </c>
      <c r="E176" s="86" t="s">
        <v>24</v>
      </c>
      <c r="I176" s="26"/>
      <c r="J176" s="28"/>
      <c r="K176" s="28"/>
      <c r="L176" s="28"/>
      <c r="M176" s="28"/>
      <c r="N176" s="168"/>
      <c r="O176" s="168"/>
      <c r="P176" s="168"/>
      <c r="Q176" s="168"/>
      <c r="R176" s="168"/>
      <c r="S176" s="168"/>
      <c r="T176" s="168"/>
      <c r="U176" s="168"/>
      <c r="V176" s="116"/>
      <c r="W176" s="116"/>
      <c r="Z176" s="159"/>
    </row>
    <row r="177" spans="1:26" ht="30" customHeight="1" x14ac:dyDescent="0.15">
      <c r="A177" s="102"/>
      <c r="B177" s="91"/>
      <c r="C177" s="106"/>
      <c r="D177" s="169"/>
      <c r="E177" s="170"/>
      <c r="F177" s="170"/>
      <c r="G177" s="170"/>
      <c r="H177" s="168"/>
      <c r="I177" s="171"/>
      <c r="J177" s="139"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39"/>
      <c r="L177" s="139"/>
      <c r="M177" s="139"/>
      <c r="N177" s="139"/>
      <c r="O177" s="139"/>
      <c r="P177" s="139"/>
      <c r="Q177" s="139"/>
      <c r="R177" s="139"/>
      <c r="S177" s="139"/>
      <c r="T177" s="139"/>
      <c r="U177" s="139"/>
      <c r="V177" s="139"/>
      <c r="W177" s="139"/>
      <c r="X177" s="139"/>
      <c r="Y177" s="139"/>
      <c r="Z177" s="159"/>
    </row>
    <row r="178" spans="1:26" ht="20.100000000000001" customHeight="1" x14ac:dyDescent="0.15">
      <c r="A178" s="102"/>
      <c r="B178" s="91"/>
      <c r="C178" s="106"/>
      <c r="D178" s="111">
        <v>2</v>
      </c>
      <c r="E178" s="86" t="s">
        <v>25</v>
      </c>
      <c r="I178" s="21"/>
      <c r="J178" s="28"/>
      <c r="K178" s="28"/>
      <c r="L178" s="28"/>
      <c r="M178" s="28"/>
      <c r="N178" s="168"/>
      <c r="O178" s="168"/>
      <c r="P178" s="147"/>
      <c r="Q178" s="168"/>
      <c r="R178" s="168"/>
      <c r="S178" s="168"/>
      <c r="T178" s="168"/>
      <c r="U178" s="168"/>
      <c r="V178" s="116"/>
      <c r="W178" s="116"/>
      <c r="Z178" s="159"/>
    </row>
    <row r="179" spans="1:26" ht="20.100000000000001" customHeight="1" x14ac:dyDescent="0.15">
      <c r="A179" s="102"/>
      <c r="B179" s="91"/>
      <c r="C179" s="106"/>
      <c r="D179" s="169"/>
      <c r="E179" s="170"/>
      <c r="F179" s="170"/>
      <c r="G179" s="170"/>
      <c r="H179" s="168"/>
      <c r="I179" s="171"/>
      <c r="J179" s="172" t="s">
        <v>108</v>
      </c>
      <c r="K179" s="172"/>
      <c r="L179" s="172"/>
      <c r="M179" s="172"/>
      <c r="N179" s="172"/>
      <c r="O179" s="172"/>
      <c r="P179" s="172"/>
      <c r="Q179" s="172"/>
      <c r="R179" s="172"/>
      <c r="S179" s="172"/>
      <c r="T179" s="172"/>
      <c r="U179" s="172"/>
      <c r="V179" s="172"/>
      <c r="W179" s="172"/>
      <c r="X179" s="172"/>
      <c r="Y179" s="172"/>
      <c r="Z179" s="159"/>
    </row>
    <row r="180" spans="1:26" ht="20.100000000000001" customHeight="1" x14ac:dyDescent="0.15">
      <c r="A180" s="91"/>
      <c r="B180" s="91"/>
      <c r="C180" s="119"/>
      <c r="D180" s="111">
        <v>3</v>
      </c>
      <c r="E180" s="116" t="s">
        <v>1</v>
      </c>
      <c r="F180" s="116"/>
      <c r="P180" s="173"/>
      <c r="Q180" s="174"/>
      <c r="R180" s="174"/>
      <c r="S180" s="174"/>
      <c r="T180" s="174"/>
      <c r="U180" s="174"/>
      <c r="V180" s="174"/>
      <c r="W180" s="174"/>
      <c r="X180" s="174"/>
      <c r="Y180" s="174"/>
      <c r="Z180" s="115"/>
    </row>
    <row r="181" spans="1:26" ht="45" customHeight="1" x14ac:dyDescent="0.15">
      <c r="A181" s="91"/>
      <c r="B181" s="91"/>
      <c r="C181" s="119"/>
      <c r="D181" s="111"/>
      <c r="E181" s="175" t="s">
        <v>37</v>
      </c>
      <c r="F181" s="175"/>
      <c r="G181" s="175"/>
      <c r="H181" s="175"/>
      <c r="I181" s="175"/>
      <c r="J181" s="175"/>
      <c r="K181" s="175"/>
      <c r="L181" s="175"/>
      <c r="M181" s="175"/>
      <c r="N181" s="175"/>
      <c r="O181" s="175"/>
      <c r="P181" s="175"/>
      <c r="Q181" s="175"/>
      <c r="R181" s="175"/>
      <c r="S181" s="175"/>
      <c r="T181" s="175"/>
      <c r="U181" s="175"/>
      <c r="V181" s="175"/>
      <c r="W181" s="175"/>
      <c r="X181" s="175"/>
      <c r="Y181" s="175"/>
      <c r="Z181" s="115"/>
    </row>
    <row r="182" spans="1:26" ht="20.100000000000001" customHeight="1" x14ac:dyDescent="0.15">
      <c r="A182" s="91">
        <f>IFERROR(IF(COUNTIF($K183:$K186,"○")&gt;1,1001,0),3)</f>
        <v>0</v>
      </c>
      <c r="B182" s="409"/>
      <c r="C182" s="119"/>
      <c r="D182" s="111"/>
      <c r="E182" s="176" t="s">
        <v>8</v>
      </c>
      <c r="F182" s="177"/>
      <c r="G182" s="177"/>
      <c r="H182" s="177"/>
      <c r="I182" s="177"/>
      <c r="J182" s="178"/>
      <c r="K182" s="179" t="s">
        <v>18</v>
      </c>
      <c r="L182" s="180"/>
      <c r="M182" s="181"/>
      <c r="N182" s="182" t="s">
        <v>9</v>
      </c>
      <c r="O182" s="183"/>
      <c r="P182" s="183"/>
      <c r="Q182" s="183"/>
      <c r="R182" s="183"/>
      <c r="S182" s="183"/>
      <c r="T182" s="183"/>
      <c r="U182" s="183"/>
      <c r="V182" s="184"/>
      <c r="W182" s="185" t="s">
        <v>117</v>
      </c>
      <c r="X182" s="186"/>
      <c r="Y182" s="187"/>
      <c r="Z182" s="115"/>
    </row>
    <row r="183" spans="1:26" ht="20.100000000000001" customHeight="1" x14ac:dyDescent="0.15">
      <c r="A183" s="91"/>
      <c r="B183" s="91"/>
      <c r="C183" s="119"/>
      <c r="D183" s="188"/>
      <c r="E183" s="189" t="s">
        <v>19</v>
      </c>
      <c r="F183" s="190"/>
      <c r="G183" s="190"/>
      <c r="H183" s="190"/>
      <c r="I183" s="190"/>
      <c r="J183" s="191"/>
      <c r="K183" s="14"/>
      <c r="L183" s="59"/>
      <c r="M183" s="60"/>
      <c r="N183" s="192"/>
      <c r="O183" s="193"/>
      <c r="P183" s="193"/>
      <c r="Q183" s="193"/>
      <c r="R183" s="193"/>
      <c r="S183" s="193"/>
      <c r="T183" s="193"/>
      <c r="U183" s="193"/>
      <c r="V183" s="194"/>
      <c r="W183" s="195"/>
      <c r="X183" s="196"/>
      <c r="Y183" s="197"/>
      <c r="Z183" s="115"/>
    </row>
    <row r="184" spans="1:26" ht="20.100000000000001" customHeight="1" x14ac:dyDescent="0.15">
      <c r="A184" s="91">
        <f>IFERROR(IF(AND($K184="○",TRIM($N184)=""),1001,0),3)</f>
        <v>0</v>
      </c>
      <c r="B184" s="91"/>
      <c r="C184" s="119"/>
      <c r="D184" s="188"/>
      <c r="E184" s="198" t="s">
        <v>20</v>
      </c>
      <c r="F184" s="199"/>
      <c r="G184" s="199"/>
      <c r="H184" s="199"/>
      <c r="I184" s="199"/>
      <c r="J184" s="200"/>
      <c r="K184" s="10"/>
      <c r="L184" s="57"/>
      <c r="M184" s="58"/>
      <c r="N184" s="61"/>
      <c r="O184" s="62"/>
      <c r="P184" s="62"/>
      <c r="Q184" s="62"/>
      <c r="R184" s="62"/>
      <c r="S184" s="62"/>
      <c r="T184" s="62"/>
      <c r="U184" s="62"/>
      <c r="V184" s="63"/>
      <c r="W184" s="201"/>
      <c r="X184" s="202"/>
      <c r="Y184" s="203"/>
      <c r="Z184" s="115"/>
    </row>
    <row r="185" spans="1:26" ht="20.100000000000001" customHeight="1" x14ac:dyDescent="0.15">
      <c r="A185" s="91">
        <f>IFERROR(IF(AND($K185="○",TRIM($N185)=""),1001,0),3)</f>
        <v>0</v>
      </c>
      <c r="B185" s="91"/>
      <c r="C185" s="119"/>
      <c r="D185" s="188"/>
      <c r="E185" s="198" t="s">
        <v>21</v>
      </c>
      <c r="F185" s="199"/>
      <c r="G185" s="199"/>
      <c r="H185" s="199"/>
      <c r="I185" s="199"/>
      <c r="J185" s="200"/>
      <c r="K185" s="10"/>
      <c r="L185" s="57"/>
      <c r="M185" s="58"/>
      <c r="N185" s="61"/>
      <c r="O185" s="62"/>
      <c r="P185" s="62"/>
      <c r="Q185" s="62"/>
      <c r="R185" s="62"/>
      <c r="S185" s="62"/>
      <c r="T185" s="62"/>
      <c r="U185" s="62"/>
      <c r="V185" s="63"/>
      <c r="W185" s="204">
        <v>100</v>
      </c>
      <c r="X185" s="205"/>
      <c r="Y185" s="206" t="s">
        <v>10</v>
      </c>
      <c r="Z185" s="115"/>
    </row>
    <row r="186" spans="1:26" ht="20.100000000000001" customHeight="1" x14ac:dyDescent="0.15">
      <c r="A186" s="91">
        <f>IFERROR(IF(AND($K186="○",OR(TRIM($N186)="",TRIM($W186)="")),1001,0),3)</f>
        <v>0</v>
      </c>
      <c r="B186" s="91"/>
      <c r="C186" s="119"/>
      <c r="D186" s="188"/>
      <c r="E186" s="207" t="s">
        <v>22</v>
      </c>
      <c r="F186" s="208"/>
      <c r="G186" s="208"/>
      <c r="H186" s="208"/>
      <c r="I186" s="208"/>
      <c r="J186" s="209"/>
      <c r="K186" s="64"/>
      <c r="L186" s="65"/>
      <c r="M186" s="66"/>
      <c r="N186" s="61"/>
      <c r="O186" s="62"/>
      <c r="P186" s="70"/>
      <c r="Q186" s="62"/>
      <c r="R186" s="62"/>
      <c r="S186" s="62"/>
      <c r="T186" s="62"/>
      <c r="U186" s="62"/>
      <c r="V186" s="63"/>
      <c r="W186" s="71"/>
      <c r="X186" s="72"/>
      <c r="Y186" s="210" t="s">
        <v>10</v>
      </c>
      <c r="Z186" s="115"/>
    </row>
    <row r="187" spans="1:26" ht="20.100000000000001" customHeight="1" x14ac:dyDescent="0.15">
      <c r="A187" s="91"/>
      <c r="B187" s="91"/>
      <c r="C187" s="119"/>
      <c r="D187" s="188"/>
      <c r="E187" s="211"/>
      <c r="F187" s="212"/>
      <c r="G187" s="212"/>
      <c r="H187" s="212"/>
      <c r="I187" s="212"/>
      <c r="J187" s="213"/>
      <c r="K187" s="67"/>
      <c r="L187" s="68"/>
      <c r="M187" s="69"/>
      <c r="N187" s="73"/>
      <c r="O187" s="74"/>
      <c r="P187" s="75"/>
      <c r="Q187" s="74"/>
      <c r="R187" s="74"/>
      <c r="S187" s="74"/>
      <c r="T187" s="74"/>
      <c r="U187" s="74"/>
      <c r="V187" s="76"/>
      <c r="W187" s="77"/>
      <c r="X187" s="78"/>
      <c r="Y187" s="214" t="s">
        <v>10</v>
      </c>
      <c r="Z187" s="115"/>
    </row>
    <row r="188" spans="1:26" ht="20.100000000000001" customHeight="1" x14ac:dyDescent="0.15">
      <c r="A188" s="91"/>
      <c r="B188" s="91"/>
      <c r="C188" s="119"/>
      <c r="D188" s="111"/>
      <c r="E188" s="215"/>
      <c r="F188" s="215"/>
      <c r="G188" s="215"/>
      <c r="H188" s="215"/>
      <c r="I188" s="215"/>
      <c r="J188" s="215"/>
      <c r="K188" s="117"/>
      <c r="L188" s="117"/>
      <c r="M188" s="117"/>
      <c r="N188" s="117"/>
      <c r="O188" s="117"/>
      <c r="P188" s="117"/>
      <c r="Q188" s="117"/>
      <c r="R188" s="117"/>
      <c r="S188" s="117"/>
      <c r="T188" s="117"/>
      <c r="U188" s="117"/>
      <c r="V188" s="117"/>
      <c r="W188" s="117"/>
      <c r="X188" s="117"/>
      <c r="Y188" s="117"/>
      <c r="Z188" s="115"/>
    </row>
    <row r="189" spans="1:26" ht="20.100000000000001" customHeight="1" x14ac:dyDescent="0.15">
      <c r="A189" s="91">
        <f>IFERROR(IF(TRIM($I189)="",1001,0),3)</f>
        <v>1001</v>
      </c>
      <c r="B189" s="91"/>
      <c r="C189" s="119"/>
      <c r="D189" s="111">
        <v>4</v>
      </c>
      <c r="E189" s="86" t="s">
        <v>0</v>
      </c>
      <c r="I189" s="79"/>
      <c r="J189" s="79"/>
      <c r="K189" s="79"/>
      <c r="L189" s="79"/>
      <c r="M189" s="79"/>
      <c r="N189" s="116" t="s">
        <v>23</v>
      </c>
      <c r="O189" s="116"/>
      <c r="P189" s="116"/>
      <c r="Q189" s="116"/>
      <c r="R189" s="116"/>
      <c r="S189" s="116"/>
      <c r="T189" s="116"/>
      <c r="U189" s="116"/>
      <c r="V189" s="116"/>
      <c r="W189" s="116"/>
      <c r="X189" s="116"/>
      <c r="Y189" s="116"/>
      <c r="Z189" s="115"/>
    </row>
    <row r="190" spans="1:26" ht="50.1" customHeight="1" x14ac:dyDescent="0.15">
      <c r="A190" s="91"/>
      <c r="B190" s="91"/>
      <c r="C190" s="119"/>
      <c r="D190" s="116"/>
      <c r="E190" s="116"/>
      <c r="F190" s="116"/>
      <c r="G190" s="116"/>
      <c r="H190" s="116"/>
      <c r="I190" s="113"/>
      <c r="J190" s="139" t="s">
        <v>100</v>
      </c>
      <c r="K190" s="172"/>
      <c r="L190" s="172"/>
      <c r="M190" s="172"/>
      <c r="N190" s="172"/>
      <c r="O190" s="172"/>
      <c r="P190" s="172"/>
      <c r="Q190" s="172"/>
      <c r="R190" s="172"/>
      <c r="S190" s="172"/>
      <c r="T190" s="172"/>
      <c r="U190" s="172"/>
      <c r="V190" s="172"/>
      <c r="W190" s="172"/>
      <c r="X190" s="172"/>
      <c r="Y190" s="172"/>
      <c r="Z190" s="115"/>
    </row>
    <row r="191" spans="1:26" ht="20.100000000000001" customHeight="1" x14ac:dyDescent="0.15">
      <c r="A191" s="91"/>
      <c r="B191" s="91"/>
      <c r="C191" s="110"/>
      <c r="D191" s="111">
        <v>5</v>
      </c>
      <c r="E191" s="86" t="s">
        <v>26</v>
      </c>
      <c r="I191" s="26"/>
      <c r="J191" s="22"/>
      <c r="K191" s="22"/>
      <c r="L191" s="22"/>
      <c r="M191" s="22"/>
      <c r="N191" s="116"/>
      <c r="O191" s="116"/>
      <c r="P191" s="116"/>
      <c r="Q191" s="116"/>
      <c r="R191" s="116"/>
      <c r="S191" s="116"/>
      <c r="T191" s="116"/>
      <c r="U191" s="116"/>
      <c r="V191" s="116"/>
      <c r="W191" s="116"/>
      <c r="X191" s="116"/>
      <c r="Y191" s="116"/>
      <c r="Z191" s="115"/>
    </row>
    <row r="192" spans="1:26" ht="20.100000000000001" customHeight="1" x14ac:dyDescent="0.15">
      <c r="A192" s="91"/>
      <c r="B192" s="91"/>
      <c r="C192" s="119"/>
      <c r="D192" s="116"/>
      <c r="E192" s="116"/>
      <c r="F192" s="116"/>
      <c r="G192" s="116"/>
      <c r="H192" s="116"/>
      <c r="I192" s="113"/>
      <c r="J192" s="118" t="str">
        <f>日付例&amp;"　年月日を入力してください。個人の場合や設立日が1900/3/31以前の場合は、入力不要です。"</f>
        <v>例)2025/4/1、R7/4/1　年月日を入力してください。個人の場合や設立日が1900/3/31以前の場合は、入力不要です。</v>
      </c>
      <c r="K192" s="117"/>
      <c r="L192" s="117"/>
      <c r="M192" s="117"/>
      <c r="N192" s="117"/>
      <c r="O192" s="117"/>
      <c r="P192" s="117"/>
      <c r="Q192" s="117"/>
      <c r="R192" s="117"/>
      <c r="S192" s="117"/>
      <c r="T192" s="117"/>
      <c r="U192" s="117"/>
      <c r="V192" s="117"/>
      <c r="W192" s="117"/>
      <c r="X192" s="117"/>
      <c r="Y192" s="117"/>
      <c r="Z192" s="115"/>
    </row>
    <row r="193" spans="1:27" ht="20.100000000000001" customHeight="1" x14ac:dyDescent="0.15">
      <c r="A193" s="91"/>
      <c r="B193" s="91"/>
      <c r="C193" s="110"/>
      <c r="D193" s="111">
        <v>6</v>
      </c>
      <c r="E193" s="86" t="s">
        <v>79</v>
      </c>
      <c r="F193" s="116"/>
      <c r="G193" s="116"/>
      <c r="H193" s="116"/>
      <c r="I193" s="26"/>
      <c r="J193" s="22"/>
      <c r="K193" s="22"/>
      <c r="L193" s="22"/>
      <c r="M193" s="22"/>
      <c r="N193" s="216"/>
      <c r="O193" s="174"/>
      <c r="P193" s="174"/>
      <c r="Q193" s="174"/>
      <c r="R193" s="174"/>
      <c r="S193" s="174"/>
      <c r="T193" s="174"/>
      <c r="U193" s="174"/>
      <c r="V193" s="174"/>
      <c r="W193" s="174"/>
      <c r="X193" s="174"/>
      <c r="Y193" s="174"/>
      <c r="Z193" s="217"/>
      <c r="AA193" s="119"/>
    </row>
    <row r="194" spans="1:27" ht="20.100000000000001" customHeight="1" x14ac:dyDescent="0.15">
      <c r="A194" s="91"/>
      <c r="B194" s="91"/>
      <c r="C194" s="110"/>
      <c r="D194" s="111"/>
      <c r="E194" s="116"/>
      <c r="F194" s="116"/>
      <c r="G194" s="116"/>
      <c r="H194" s="116"/>
      <c r="I194" s="218"/>
      <c r="J194" s="118" t="str">
        <f>日付例&amp;"　年月日を入力してください。創業日が1900/3/31以前の場合は、入力不要です。"</f>
        <v>例)2025/4/1、R7/4/1　年月日を入力してください。創業日が1900/3/31以前の場合は、入力不要です。</v>
      </c>
      <c r="K194" s="118"/>
      <c r="L194" s="118"/>
      <c r="M194" s="126"/>
      <c r="N194" s="219"/>
      <c r="O194" s="118"/>
      <c r="P194" s="126"/>
      <c r="Q194" s="118"/>
      <c r="R194" s="118"/>
      <c r="S194" s="118"/>
      <c r="T194" s="118"/>
      <c r="U194" s="118"/>
      <c r="V194" s="118"/>
      <c r="W194" s="118"/>
      <c r="X194" s="118"/>
      <c r="Y194" s="118"/>
      <c r="Z194" s="129"/>
      <c r="AA194" s="119"/>
    </row>
    <row r="195" spans="1:27" ht="20.100000000000001" customHeight="1" x14ac:dyDescent="0.15">
      <c r="A195" s="91"/>
      <c r="B195" s="91"/>
      <c r="C195" s="110"/>
      <c r="D195" s="111">
        <v>7</v>
      </c>
      <c r="E195" s="116" t="s">
        <v>27</v>
      </c>
      <c r="F195" s="116"/>
      <c r="G195" s="116"/>
      <c r="H195" s="116"/>
      <c r="I195" s="26"/>
      <c r="J195" s="28"/>
      <c r="K195" s="28"/>
      <c r="L195" s="28"/>
      <c r="M195" s="28"/>
      <c r="N195" s="220" t="s">
        <v>28</v>
      </c>
      <c r="O195" s="26"/>
      <c r="P195" s="27"/>
      <c r="Q195" s="27"/>
      <c r="R195" s="27"/>
      <c r="S195" s="221" t="s">
        <v>29</v>
      </c>
      <c r="U195" s="174"/>
      <c r="V195" s="174"/>
      <c r="W195" s="174"/>
      <c r="X195" s="174"/>
      <c r="Y195" s="174"/>
      <c r="Z195" s="217"/>
      <c r="AA195" s="119"/>
    </row>
    <row r="196" spans="1:27" ht="20.100000000000001" customHeight="1" x14ac:dyDescent="0.15">
      <c r="A196" s="91"/>
      <c r="B196" s="91"/>
      <c r="C196" s="110"/>
      <c r="D196" s="111"/>
      <c r="E196" s="215" t="s">
        <v>30</v>
      </c>
      <c r="F196" s="116"/>
      <c r="G196" s="116"/>
      <c r="H196" s="116"/>
      <c r="I196" s="218"/>
      <c r="J196" s="118" t="str">
        <f>日付例&amp;"　年月日を入力してください。"</f>
        <v>例)2025/4/1、R7/4/1　年月日を入力してください。</v>
      </c>
      <c r="K196" s="118"/>
      <c r="L196" s="118"/>
      <c r="M196" s="126"/>
      <c r="N196" s="219"/>
      <c r="O196" s="118"/>
      <c r="P196" s="126"/>
      <c r="Q196" s="118"/>
      <c r="R196" s="118"/>
      <c r="S196" s="118"/>
      <c r="T196" s="118"/>
      <c r="U196" s="118"/>
      <c r="V196" s="118"/>
      <c r="W196" s="118"/>
      <c r="X196" s="118"/>
      <c r="Y196" s="118"/>
      <c r="Z196" s="129"/>
      <c r="AA196" s="119"/>
    </row>
    <row r="197" spans="1:27" ht="20.100000000000001" customHeight="1" x14ac:dyDescent="0.15">
      <c r="A197" s="91"/>
      <c r="B197" s="91"/>
      <c r="C197" s="110"/>
      <c r="D197" s="111">
        <v>8</v>
      </c>
      <c r="E197" s="222" t="s">
        <v>97</v>
      </c>
      <c r="F197" s="116"/>
      <c r="G197" s="116"/>
      <c r="H197" s="116"/>
      <c r="I197" s="26"/>
      <c r="J197" s="28"/>
      <c r="K197" s="28"/>
      <c r="L197" s="28"/>
      <c r="M197" s="28"/>
      <c r="N197" s="223"/>
      <c r="O197" s="174"/>
      <c r="P197" s="173"/>
      <c r="Q197" s="174"/>
      <c r="R197" s="174"/>
      <c r="S197" s="174"/>
      <c r="T197" s="174"/>
      <c r="U197" s="174"/>
      <c r="V197" s="174"/>
      <c r="W197" s="174"/>
      <c r="X197" s="174"/>
      <c r="Y197" s="174"/>
      <c r="Z197" s="217"/>
      <c r="AA197" s="119"/>
    </row>
    <row r="198" spans="1:27" ht="20.100000000000001" customHeight="1" x14ac:dyDescent="0.15">
      <c r="A198" s="91"/>
      <c r="B198" s="91"/>
      <c r="C198" s="110"/>
      <c r="D198" s="111"/>
      <c r="E198" s="215" t="s">
        <v>80</v>
      </c>
      <c r="F198" s="116"/>
      <c r="G198" s="116"/>
      <c r="H198" s="116"/>
      <c r="I198" s="224"/>
      <c r="J198" s="118" t="str">
        <f>日付例&amp;"　年月日を入力してください。"</f>
        <v>例)2025/4/1、R7/4/1　年月日を入力してください。</v>
      </c>
      <c r="K198" s="118"/>
      <c r="L198" s="118"/>
      <c r="M198" s="126"/>
      <c r="N198" s="219"/>
      <c r="O198" s="118"/>
      <c r="P198" s="126"/>
      <c r="Q198" s="118"/>
      <c r="R198" s="118"/>
      <c r="X198" s="225"/>
      <c r="Y198" s="225"/>
      <c r="Z198" s="226"/>
      <c r="AA198" s="119"/>
    </row>
    <row r="199" spans="1:27" ht="20.100000000000001" customHeight="1" x14ac:dyDescent="0.15">
      <c r="A199" s="91"/>
      <c r="B199" s="91"/>
      <c r="C199" s="110"/>
      <c r="D199" s="111">
        <v>9</v>
      </c>
      <c r="E199" s="86" t="s">
        <v>106</v>
      </c>
      <c r="I199" s="168"/>
      <c r="J199" s="168"/>
      <c r="K199" s="168"/>
      <c r="L199" s="168"/>
      <c r="M199" s="116"/>
      <c r="N199" s="116"/>
      <c r="O199" s="116"/>
      <c r="P199" s="116"/>
      <c r="Q199" s="116"/>
      <c r="R199" s="116"/>
      <c r="S199" s="116"/>
      <c r="T199" s="116"/>
      <c r="U199" s="116"/>
      <c r="V199" s="116"/>
      <c r="W199" s="116"/>
      <c r="X199" s="116"/>
      <c r="Z199" s="159"/>
    </row>
    <row r="200" spans="1:27" ht="20.100000000000001" customHeight="1" x14ac:dyDescent="0.15">
      <c r="A200" s="91">
        <f>IFERROR(IF(TRIM($I200)="",1001,0),3)</f>
        <v>1001</v>
      </c>
      <c r="B200" s="91"/>
      <c r="C200" s="110"/>
      <c r="E200" s="227" t="s">
        <v>81</v>
      </c>
      <c r="F200" s="228"/>
      <c r="G200" s="228"/>
      <c r="H200" s="229"/>
      <c r="I200" s="23"/>
      <c r="J200" s="80"/>
      <c r="K200" s="80"/>
      <c r="L200" s="80"/>
      <c r="M200" s="81"/>
      <c r="Y200" s="116"/>
      <c r="Z200" s="159"/>
    </row>
    <row r="201" spans="1:27" ht="20.100000000000001" customHeight="1" x14ac:dyDescent="0.15">
      <c r="A201" s="91">
        <f>IFERROR(IF(TRIM($I201)="",1001,0),3)</f>
        <v>1001</v>
      </c>
      <c r="B201" s="91"/>
      <c r="C201" s="110"/>
      <c r="D201" s="111"/>
      <c r="E201" s="230" t="s">
        <v>82</v>
      </c>
      <c r="F201" s="231"/>
      <c r="G201" s="231"/>
      <c r="H201" s="232"/>
      <c r="I201" s="31"/>
      <c r="J201" s="48"/>
      <c r="K201" s="48"/>
      <c r="L201" s="48"/>
      <c r="M201" s="49"/>
      <c r="Y201" s="116"/>
      <c r="Z201" s="159"/>
    </row>
    <row r="202" spans="1:27" ht="20.100000000000001" customHeight="1" x14ac:dyDescent="0.15">
      <c r="A202" s="91">
        <f>IFERROR(IF(TRIM($I202)="",1001,0),3)</f>
        <v>1001</v>
      </c>
      <c r="B202" s="91"/>
      <c r="C202" s="110"/>
      <c r="D202" s="111"/>
      <c r="E202" s="230" t="s">
        <v>83</v>
      </c>
      <c r="F202" s="231"/>
      <c r="G202" s="231"/>
      <c r="H202" s="232"/>
      <c r="I202" s="31"/>
      <c r="J202" s="48"/>
      <c r="K202" s="48"/>
      <c r="L202" s="48"/>
      <c r="M202" s="49"/>
      <c r="Y202" s="116"/>
      <c r="Z202" s="159"/>
    </row>
    <row r="203" spans="1:27" ht="20.100000000000001" customHeight="1" x14ac:dyDescent="0.15">
      <c r="A203" s="91"/>
      <c r="B203" s="91"/>
      <c r="C203" s="110"/>
      <c r="D203" s="111"/>
      <c r="E203" s="230" t="s">
        <v>84</v>
      </c>
      <c r="F203" s="231"/>
      <c r="G203" s="231"/>
      <c r="H203" s="232"/>
      <c r="I203" s="233">
        <f>I200+I201+I202</f>
        <v>0</v>
      </c>
      <c r="J203" s="234"/>
      <c r="K203" s="234"/>
      <c r="L203" s="234"/>
      <c r="M203" s="235"/>
      <c r="Y203" s="116"/>
      <c r="Z203" s="159"/>
    </row>
    <row r="204" spans="1:27" ht="20.100000000000001" customHeight="1" x14ac:dyDescent="0.15">
      <c r="A204" s="91">
        <f>IFERROR(IF(TRIM($I204)="",1001,0),3)</f>
        <v>1001</v>
      </c>
      <c r="B204" s="91"/>
      <c r="C204" s="110"/>
      <c r="D204" s="111"/>
      <c r="E204" s="236" t="s">
        <v>85</v>
      </c>
      <c r="F204" s="237"/>
      <c r="G204" s="237"/>
      <c r="H204" s="238"/>
      <c r="I204" s="18"/>
      <c r="J204" s="19"/>
      <c r="K204" s="19"/>
      <c r="L204" s="19"/>
      <c r="M204" s="20"/>
      <c r="Y204" s="116"/>
      <c r="Z204" s="159"/>
    </row>
    <row r="205" spans="1:27" ht="20.100000000000001" customHeight="1" x14ac:dyDescent="0.15">
      <c r="A205" s="91"/>
      <c r="B205" s="91"/>
      <c r="C205" s="110"/>
      <c r="D205" s="111"/>
      <c r="E205" s="239"/>
      <c r="F205" s="240"/>
      <c r="G205" s="223"/>
      <c r="H205" s="223"/>
      <c r="I205" s="216"/>
      <c r="J205" s="223"/>
      <c r="K205" s="223"/>
      <c r="Y205" s="116"/>
      <c r="Z205" s="159"/>
    </row>
    <row r="206" spans="1:27" ht="20.100000000000001" customHeight="1" x14ac:dyDescent="0.15">
      <c r="A206" s="91"/>
      <c r="B206" s="91"/>
      <c r="C206" s="110"/>
      <c r="D206" s="111">
        <v>10</v>
      </c>
      <c r="E206" s="86" t="s">
        <v>31</v>
      </c>
      <c r="I206" s="21"/>
      <c r="J206" s="22"/>
      <c r="K206" s="22"/>
      <c r="L206" s="22"/>
      <c r="M206" s="22"/>
      <c r="N206" s="116"/>
      <c r="O206" s="116"/>
      <c r="P206" s="116"/>
      <c r="Q206" s="116"/>
      <c r="R206" s="116"/>
      <c r="S206" s="116"/>
      <c r="T206" s="116"/>
      <c r="U206" s="116"/>
      <c r="V206" s="116"/>
      <c r="W206" s="116"/>
      <c r="X206" s="116"/>
      <c r="Y206" s="116"/>
      <c r="Z206" s="115"/>
    </row>
    <row r="207" spans="1:27" ht="60" customHeight="1" x14ac:dyDescent="0.15">
      <c r="A207" s="91"/>
      <c r="B207" s="91"/>
      <c r="C207" s="119"/>
      <c r="D207" s="116"/>
      <c r="E207" s="116"/>
      <c r="F207" s="116"/>
      <c r="G207" s="116"/>
      <c r="H207" s="116"/>
      <c r="I207" s="113"/>
      <c r="J207" s="241" t="s">
        <v>101</v>
      </c>
      <c r="K207" s="241"/>
      <c r="L207" s="241"/>
      <c r="M207" s="241"/>
      <c r="N207" s="241"/>
      <c r="O207" s="241"/>
      <c r="P207" s="241"/>
      <c r="Q207" s="241"/>
      <c r="R207" s="241"/>
      <c r="S207" s="241"/>
      <c r="T207" s="241"/>
      <c r="U207" s="241"/>
      <c r="V207" s="241"/>
      <c r="W207" s="241"/>
      <c r="X207" s="241"/>
      <c r="Y207" s="241"/>
      <c r="Z207" s="115"/>
    </row>
    <row r="208" spans="1:27" ht="20.100000000000001" customHeight="1" x14ac:dyDescent="0.15">
      <c r="A208" s="91"/>
      <c r="B208" s="91"/>
      <c r="C208" s="119"/>
      <c r="D208" s="111">
        <v>11</v>
      </c>
      <c r="E208" s="116" t="s">
        <v>32</v>
      </c>
      <c r="F208" s="116"/>
      <c r="G208" s="116"/>
      <c r="H208" s="116"/>
      <c r="I208" s="116"/>
      <c r="J208" s="116"/>
      <c r="K208" s="116"/>
      <c r="L208" s="116"/>
      <c r="M208" s="116"/>
      <c r="N208" s="116"/>
      <c r="O208" s="116"/>
      <c r="P208" s="116"/>
      <c r="Q208" s="116"/>
      <c r="R208" s="116"/>
      <c r="S208" s="116"/>
      <c r="T208" s="116"/>
      <c r="U208" s="116"/>
      <c r="V208" s="116"/>
      <c r="W208" s="116"/>
      <c r="X208" s="116"/>
      <c r="Y208" s="116"/>
      <c r="Z208" s="115"/>
      <c r="AA208" s="119"/>
    </row>
    <row r="209" spans="1:27" ht="20.100000000000001" customHeight="1" x14ac:dyDescent="0.15">
      <c r="A209" s="91"/>
      <c r="B209" s="91"/>
      <c r="C209" s="110"/>
      <c r="D209" s="159"/>
      <c r="E209" s="242" t="s">
        <v>7</v>
      </c>
      <c r="F209" s="243"/>
      <c r="G209" s="243"/>
      <c r="H209" s="244"/>
      <c r="I209" s="245" t="s">
        <v>115</v>
      </c>
      <c r="J209" s="246"/>
      <c r="K209" s="246"/>
      <c r="L209" s="246"/>
      <c r="M209" s="247"/>
      <c r="Z209" s="159"/>
      <c r="AA209" s="119"/>
    </row>
    <row r="210" spans="1:27" ht="20.100000000000001" customHeight="1" x14ac:dyDescent="0.15">
      <c r="A210" s="91"/>
      <c r="B210" s="91"/>
      <c r="C210" s="110"/>
      <c r="D210" s="159"/>
      <c r="E210" s="248" t="s">
        <v>33</v>
      </c>
      <c r="F210" s="249"/>
      <c r="G210" s="249"/>
      <c r="H210" s="250"/>
      <c r="I210" s="23"/>
      <c r="J210" s="24"/>
      <c r="K210" s="24"/>
      <c r="L210" s="24"/>
      <c r="M210" s="25"/>
      <c r="Z210" s="159"/>
      <c r="AA210" s="119"/>
    </row>
    <row r="211" spans="1:27" ht="20.100000000000001" customHeight="1" x14ac:dyDescent="0.15">
      <c r="A211" s="91"/>
      <c r="B211" s="91"/>
      <c r="C211" s="110"/>
      <c r="D211" s="159"/>
      <c r="E211" s="251" t="s">
        <v>34</v>
      </c>
      <c r="F211" s="252"/>
      <c r="G211" s="252"/>
      <c r="H211" s="253"/>
      <c r="I211" s="31"/>
      <c r="J211" s="32"/>
      <c r="K211" s="32"/>
      <c r="L211" s="32"/>
      <c r="M211" s="33"/>
      <c r="Z211" s="159"/>
      <c r="AA211" s="119"/>
    </row>
    <row r="212" spans="1:27" ht="20.100000000000001" customHeight="1" x14ac:dyDescent="0.15">
      <c r="A212" s="91"/>
      <c r="B212" s="91"/>
      <c r="C212" s="110"/>
      <c r="D212" s="159"/>
      <c r="E212" s="251" t="s">
        <v>35</v>
      </c>
      <c r="F212" s="252"/>
      <c r="G212" s="252"/>
      <c r="H212" s="253"/>
      <c r="I212" s="31"/>
      <c r="J212" s="32"/>
      <c r="K212" s="32"/>
      <c r="L212" s="32"/>
      <c r="M212" s="33"/>
      <c r="Z212" s="159"/>
      <c r="AA212" s="119"/>
    </row>
    <row r="213" spans="1:27" ht="20.100000000000001" customHeight="1" thickBot="1" x14ac:dyDescent="0.2">
      <c r="A213" s="91"/>
      <c r="B213" s="91"/>
      <c r="C213" s="110"/>
      <c r="D213" s="159"/>
      <c r="E213" s="254" t="s">
        <v>36</v>
      </c>
      <c r="F213" s="255"/>
      <c r="G213" s="255"/>
      <c r="H213" s="256"/>
      <c r="I213" s="34"/>
      <c r="J213" s="35"/>
      <c r="K213" s="35"/>
      <c r="L213" s="35"/>
      <c r="M213" s="36"/>
      <c r="Z213" s="159"/>
      <c r="AA213" s="119"/>
    </row>
    <row r="214" spans="1:27" ht="20.100000000000001" customHeight="1" thickTop="1" x14ac:dyDescent="0.15">
      <c r="A214" s="91"/>
      <c r="B214" s="91"/>
      <c r="C214" s="110"/>
      <c r="E214" s="257" t="s">
        <v>86</v>
      </c>
      <c r="F214" s="258"/>
      <c r="G214" s="258"/>
      <c r="H214" s="259"/>
      <c r="I214" s="260">
        <f>I210+I212+I213</f>
        <v>0</v>
      </c>
      <c r="J214" s="261"/>
      <c r="K214" s="261"/>
      <c r="L214" s="261"/>
      <c r="M214" s="262"/>
      <c r="Z214" s="159"/>
      <c r="AA214" s="119"/>
    </row>
    <row r="215" spans="1:27" ht="20.100000000000001" customHeight="1" x14ac:dyDescent="0.15">
      <c r="A215" s="91"/>
      <c r="B215" s="91"/>
      <c r="C215" s="110"/>
      <c r="D215" s="111"/>
      <c r="E215" s="116"/>
      <c r="F215" s="116"/>
      <c r="G215" s="116"/>
      <c r="H215" s="116"/>
      <c r="I215" s="174"/>
      <c r="J215" s="174"/>
      <c r="K215" s="174"/>
      <c r="L215" s="223"/>
      <c r="M215" s="223"/>
      <c r="N215" s="223"/>
      <c r="O215" s="174"/>
      <c r="P215" s="174"/>
      <c r="Q215" s="174"/>
      <c r="R215" s="174"/>
      <c r="S215" s="174"/>
      <c r="T215" s="174"/>
      <c r="U215" s="174"/>
      <c r="V215" s="174"/>
      <c r="W215" s="174"/>
      <c r="X215" s="174"/>
      <c r="Y215" s="174"/>
      <c r="Z215" s="217"/>
      <c r="AA215" s="119"/>
    </row>
    <row r="216" spans="1:27" ht="20.100000000000001" customHeight="1" x14ac:dyDescent="0.15">
      <c r="A216" s="91"/>
      <c r="B216" s="91"/>
      <c r="C216" s="110"/>
      <c r="D216" s="111">
        <v>12</v>
      </c>
      <c r="E216" s="116" t="s">
        <v>116</v>
      </c>
      <c r="F216" s="116"/>
      <c r="G216" s="116"/>
      <c r="H216" s="116"/>
      <c r="I216" s="148"/>
      <c r="Z216" s="159"/>
      <c r="AA216" s="119"/>
    </row>
    <row r="217" spans="1:27" ht="20.100000000000001" customHeight="1" x14ac:dyDescent="0.15">
      <c r="A217" s="91"/>
      <c r="B217" s="91"/>
      <c r="C217" s="110"/>
      <c r="E217" s="242" t="s">
        <v>7</v>
      </c>
      <c r="F217" s="243"/>
      <c r="G217" s="243"/>
      <c r="H217" s="244"/>
      <c r="I217" s="245" t="s">
        <v>87</v>
      </c>
      <c r="J217" s="246"/>
      <c r="K217" s="246"/>
      <c r="L217" s="246"/>
      <c r="M217" s="247"/>
      <c r="Z217" s="159"/>
      <c r="AA217" s="119"/>
    </row>
    <row r="218" spans="1:27" ht="20.100000000000001" customHeight="1" x14ac:dyDescent="0.15">
      <c r="A218" s="91"/>
      <c r="B218" s="91"/>
      <c r="C218" s="110"/>
      <c r="D218" s="111"/>
      <c r="E218" s="263" t="s">
        <v>88</v>
      </c>
      <c r="F218" s="264"/>
      <c r="G218" s="264"/>
      <c r="H218" s="265"/>
      <c r="I218" s="23"/>
      <c r="J218" s="24"/>
      <c r="K218" s="24"/>
      <c r="L218" s="24"/>
      <c r="M218" s="25"/>
      <c r="N218" s="86" t="s">
        <v>89</v>
      </c>
      <c r="Z218" s="159"/>
      <c r="AA218" s="119"/>
    </row>
    <row r="219" spans="1:27" ht="20.100000000000001" customHeight="1" thickBot="1" x14ac:dyDescent="0.2">
      <c r="A219" s="91"/>
      <c r="B219" s="91"/>
      <c r="C219" s="110"/>
      <c r="D219" s="111"/>
      <c r="E219" s="266" t="s">
        <v>90</v>
      </c>
      <c r="F219" s="267"/>
      <c r="G219" s="267"/>
      <c r="H219" s="268"/>
      <c r="I219" s="34"/>
      <c r="J219" s="35"/>
      <c r="K219" s="35"/>
      <c r="L219" s="35"/>
      <c r="M219" s="36"/>
      <c r="N219" s="86" t="s">
        <v>89</v>
      </c>
      <c r="Z219" s="159"/>
      <c r="AA219" s="119"/>
    </row>
    <row r="220" spans="1:27" ht="20.100000000000001" customHeight="1" thickTop="1" x14ac:dyDescent="0.15">
      <c r="A220" s="91"/>
      <c r="B220" s="91"/>
      <c r="C220" s="110"/>
      <c r="D220" s="111"/>
      <c r="E220" s="257" t="s">
        <v>114</v>
      </c>
      <c r="F220" s="258"/>
      <c r="G220" s="258"/>
      <c r="H220" s="259"/>
      <c r="I220" s="269" t="str">
        <f>IFERROR(ROUND(I218*100/I219,1),"")</f>
        <v/>
      </c>
      <c r="J220" s="270"/>
      <c r="K220" s="270"/>
      <c r="L220" s="270"/>
      <c r="M220" s="271"/>
      <c r="N220" s="86" t="s">
        <v>10</v>
      </c>
      <c r="Z220" s="159"/>
      <c r="AA220" s="119"/>
    </row>
    <row r="221" spans="1:27" ht="20.100000000000001" customHeight="1" x14ac:dyDescent="0.15">
      <c r="A221" s="91"/>
      <c r="B221" s="91"/>
      <c r="C221" s="110"/>
      <c r="D221" s="111"/>
      <c r="E221" s="174"/>
      <c r="F221" s="174"/>
      <c r="G221" s="174"/>
      <c r="H221" s="174"/>
      <c r="I221" s="174"/>
      <c r="J221" s="174"/>
      <c r="K221" s="174"/>
      <c r="L221" s="174"/>
      <c r="M221" s="174"/>
      <c r="N221" s="174"/>
      <c r="O221" s="174"/>
      <c r="P221" s="174"/>
      <c r="Q221" s="174"/>
      <c r="R221" s="174"/>
      <c r="S221" s="174"/>
      <c r="T221" s="174"/>
      <c r="U221" s="174"/>
      <c r="V221" s="174"/>
      <c r="W221" s="174"/>
      <c r="X221" s="174"/>
      <c r="Y221" s="174"/>
      <c r="Z221" s="217"/>
      <c r="AA221" s="119"/>
    </row>
    <row r="222" spans="1:27" ht="20.100000000000001" customHeight="1" x14ac:dyDescent="0.15">
      <c r="A222" s="91"/>
      <c r="B222" s="91"/>
      <c r="C222" s="130"/>
      <c r="D222" s="131"/>
      <c r="E222" s="131"/>
      <c r="F222" s="131"/>
      <c r="G222" s="131"/>
      <c r="H222" s="131"/>
      <c r="I222" s="131"/>
      <c r="J222" s="132"/>
      <c r="K222" s="132"/>
      <c r="L222" s="132"/>
      <c r="M222" s="155"/>
      <c r="N222" s="132"/>
      <c r="O222" s="132"/>
      <c r="P222" s="155"/>
      <c r="Q222" s="132"/>
      <c r="R222" s="132"/>
      <c r="S222" s="132"/>
      <c r="T222" s="132"/>
      <c r="U222" s="132"/>
      <c r="V222" s="132"/>
      <c r="W222" s="132"/>
      <c r="X222" s="132"/>
      <c r="Y222" s="132"/>
      <c r="Z222" s="272"/>
      <c r="AA222" s="119"/>
    </row>
    <row r="223" spans="1:27" ht="20.100000000000001" customHeight="1" x14ac:dyDescent="0.15">
      <c r="A223" s="91"/>
      <c r="B223" s="91"/>
      <c r="C223" s="116"/>
      <c r="D223" s="116"/>
      <c r="E223" s="116"/>
      <c r="F223" s="116"/>
      <c r="G223" s="116"/>
      <c r="H223" s="116"/>
      <c r="I223" s="116"/>
      <c r="J223" s="136"/>
      <c r="K223" s="136"/>
      <c r="L223" s="136"/>
      <c r="M223" s="156"/>
      <c r="N223" s="136"/>
      <c r="O223" s="136"/>
      <c r="P223" s="156"/>
      <c r="Q223" s="136"/>
      <c r="R223" s="136"/>
      <c r="S223" s="136"/>
      <c r="T223" s="136"/>
      <c r="U223" s="136"/>
      <c r="V223" s="136"/>
      <c r="W223" s="136"/>
      <c r="X223" s="136"/>
      <c r="Y223" s="136"/>
      <c r="Z223" s="136"/>
      <c r="AA223" s="136"/>
    </row>
    <row r="224" spans="1:27" ht="20.100000000000001" customHeight="1" x14ac:dyDescent="0.15">
      <c r="A224" s="102"/>
      <c r="B224" s="91"/>
      <c r="C224" s="116"/>
      <c r="D224" s="116"/>
      <c r="E224" s="116"/>
      <c r="F224" s="116"/>
      <c r="G224" s="116"/>
      <c r="H224" s="116"/>
      <c r="I224" s="136"/>
      <c r="J224" s="116"/>
      <c r="K224" s="116"/>
      <c r="L224" s="147"/>
      <c r="M224" s="116"/>
      <c r="N224" s="116"/>
      <c r="O224" s="116"/>
      <c r="P224" s="116"/>
      <c r="Q224" s="116"/>
      <c r="R224" s="116"/>
      <c r="S224" s="116"/>
      <c r="T224" s="116"/>
      <c r="U224" s="116"/>
      <c r="V224" s="116"/>
      <c r="W224" s="116"/>
      <c r="X224" s="116"/>
      <c r="Y224" s="116"/>
      <c r="Z224" s="116"/>
    </row>
    <row r="225" spans="1:26" ht="20.100000000000001" customHeight="1" x14ac:dyDescent="0.15">
      <c r="A225" s="102"/>
      <c r="B225" s="91"/>
      <c r="C225" s="103" t="s">
        <v>38</v>
      </c>
      <c r="D225" s="104"/>
      <c r="E225" s="104"/>
      <c r="F225" s="104"/>
      <c r="G225" s="104"/>
      <c r="H225" s="104"/>
      <c r="I225" s="105"/>
      <c r="L225" s="137"/>
    </row>
    <row r="226" spans="1:26" ht="20.100000000000001" customHeight="1" x14ac:dyDescent="0.15">
      <c r="A226" s="102"/>
      <c r="B226" s="91"/>
      <c r="C226" s="106"/>
      <c r="D226" s="107"/>
      <c r="E226" s="107"/>
      <c r="F226" s="107"/>
      <c r="G226" s="107"/>
      <c r="H226" s="107"/>
      <c r="I226" s="107"/>
      <c r="J226" s="108"/>
      <c r="K226" s="108"/>
      <c r="L226" s="151"/>
      <c r="M226" s="151"/>
      <c r="N226" s="108"/>
      <c r="O226" s="108"/>
      <c r="P226" s="108"/>
      <c r="Q226" s="108"/>
      <c r="R226" s="108"/>
      <c r="S226" s="108"/>
      <c r="T226" s="108"/>
      <c r="U226" s="108"/>
      <c r="V226" s="108"/>
      <c r="W226" s="108"/>
      <c r="X226" s="108"/>
      <c r="Y226" s="108"/>
      <c r="Z226" s="109"/>
    </row>
    <row r="227" spans="1:26" ht="20.100000000000001" hidden="1" customHeight="1" x14ac:dyDescent="0.15">
      <c r="A227" s="102"/>
      <c r="B227" s="91"/>
      <c r="C227" s="106"/>
      <c r="D227" s="107"/>
      <c r="E227" s="107"/>
      <c r="F227" s="107"/>
      <c r="G227" s="107"/>
      <c r="H227" s="107"/>
      <c r="I227" s="107"/>
      <c r="J227" s="116"/>
      <c r="K227" s="116"/>
      <c r="L227" s="147"/>
      <c r="M227" s="147"/>
      <c r="N227" s="116"/>
      <c r="O227" s="116"/>
      <c r="P227" s="116"/>
      <c r="Q227" s="116"/>
      <c r="R227" s="116"/>
      <c r="S227" s="116"/>
      <c r="T227" s="116"/>
      <c r="U227" s="116"/>
      <c r="V227" s="116"/>
      <c r="W227" s="116"/>
      <c r="X227" s="116"/>
      <c r="Y227" s="116"/>
      <c r="Z227" s="115"/>
    </row>
    <row r="228" spans="1:26" ht="20.100000000000001" customHeight="1" x14ac:dyDescent="0.15">
      <c r="A228" s="102"/>
      <c r="B228" s="91"/>
      <c r="C228" s="110"/>
      <c r="D228" s="111">
        <v>1</v>
      </c>
      <c r="E228" s="86" t="s">
        <v>120</v>
      </c>
      <c r="J228" s="117"/>
      <c r="K228" s="117"/>
      <c r="L228" s="154"/>
      <c r="M228" s="117"/>
      <c r="N228" s="117"/>
      <c r="O228" s="154"/>
      <c r="P228" s="117"/>
      <c r="Q228" s="117"/>
      <c r="R228" s="154"/>
      <c r="S228" s="117"/>
      <c r="T228" s="117"/>
      <c r="U228" s="117"/>
      <c r="V228" s="117"/>
      <c r="W228" s="117"/>
      <c r="X228" s="117"/>
      <c r="Y228" s="117"/>
      <c r="Z228" s="115"/>
    </row>
    <row r="229" spans="1:26" ht="30" customHeight="1" x14ac:dyDescent="0.15">
      <c r="A229" s="102"/>
      <c r="B229" s="91"/>
      <c r="C229" s="110"/>
      <c r="D229" s="111"/>
      <c r="E229" s="273" t="s">
        <v>93</v>
      </c>
      <c r="F229" s="273"/>
      <c r="G229" s="273"/>
      <c r="H229" s="273"/>
      <c r="I229" s="273"/>
      <c r="J229" s="273"/>
      <c r="K229" s="273"/>
      <c r="L229" s="273"/>
      <c r="M229" s="273"/>
      <c r="N229" s="273"/>
      <c r="O229" s="273"/>
      <c r="P229" s="273"/>
      <c r="Q229" s="273"/>
      <c r="R229" s="273"/>
      <c r="S229" s="273"/>
      <c r="T229" s="273"/>
      <c r="U229" s="273"/>
      <c r="V229" s="273"/>
      <c r="W229" s="273"/>
      <c r="X229" s="273"/>
      <c r="Y229" s="273"/>
      <c r="Z229" s="115"/>
    </row>
    <row r="230" spans="1:26" ht="20.100000000000001" customHeight="1" x14ac:dyDescent="0.15">
      <c r="A230" s="102"/>
      <c r="B230" s="91"/>
      <c r="C230" s="119"/>
      <c r="D230" s="217"/>
      <c r="E230" s="245" t="s">
        <v>91</v>
      </c>
      <c r="F230" s="246"/>
      <c r="G230" s="246"/>
      <c r="H230" s="246"/>
      <c r="I230" s="246"/>
      <c r="J230" s="246"/>
      <c r="K230" s="246"/>
      <c r="L230" s="246"/>
      <c r="M230" s="246"/>
      <c r="N230" s="246"/>
      <c r="O230" s="246"/>
      <c r="P230" s="245" t="s">
        <v>92</v>
      </c>
      <c r="Q230" s="246"/>
      <c r="R230" s="246"/>
      <c r="S230" s="246"/>
      <c r="T230" s="246"/>
      <c r="U230" s="247"/>
      <c r="V230" s="274" t="s">
        <v>109</v>
      </c>
      <c r="W230" s="275"/>
      <c r="X230" s="275"/>
      <c r="Y230" s="276"/>
      <c r="Z230" s="159"/>
    </row>
    <row r="231" spans="1:26" ht="20.100000000000001" customHeight="1" x14ac:dyDescent="0.15">
      <c r="A231" s="102"/>
      <c r="B231" s="91"/>
      <c r="C231" s="119"/>
      <c r="D231" s="217"/>
      <c r="E231" s="37"/>
      <c r="F231" s="38"/>
      <c r="G231" s="38"/>
      <c r="H231" s="38"/>
      <c r="I231" s="38"/>
      <c r="J231" s="277" t="s">
        <v>17</v>
      </c>
      <c r="K231" s="42"/>
      <c r="L231" s="38"/>
      <c r="M231" s="38"/>
      <c r="N231" s="38"/>
      <c r="O231" s="278" t="s">
        <v>17</v>
      </c>
      <c r="P231" s="37"/>
      <c r="Q231" s="38"/>
      <c r="R231" s="38"/>
      <c r="S231" s="277" t="s">
        <v>17</v>
      </c>
      <c r="T231" s="3"/>
      <c r="U231" s="279" t="s">
        <v>17</v>
      </c>
      <c r="V231" s="280"/>
      <c r="W231" s="281"/>
      <c r="X231" s="281"/>
      <c r="Y231" s="282"/>
      <c r="Z231" s="159"/>
    </row>
    <row r="232" spans="1:26" ht="20.100000000000001" customHeight="1" x14ac:dyDescent="0.15">
      <c r="A232" s="102"/>
      <c r="B232" s="91"/>
      <c r="C232" s="119"/>
      <c r="D232" s="217"/>
      <c r="E232" s="50"/>
      <c r="F232" s="44"/>
      <c r="G232" s="44"/>
      <c r="H232" s="44"/>
      <c r="I232" s="44"/>
      <c r="J232" s="283" t="s">
        <v>16</v>
      </c>
      <c r="K232" s="43"/>
      <c r="L232" s="44"/>
      <c r="M232" s="44"/>
      <c r="N232" s="44"/>
      <c r="O232" s="284" t="s">
        <v>16</v>
      </c>
      <c r="P232" s="50"/>
      <c r="Q232" s="44"/>
      <c r="R232" s="44"/>
      <c r="S232" s="285" t="s">
        <v>16</v>
      </c>
      <c r="T232" s="2"/>
      <c r="U232" s="286" t="s">
        <v>16</v>
      </c>
      <c r="V232" s="287"/>
      <c r="W232" s="288"/>
      <c r="X232" s="288"/>
      <c r="Y232" s="289"/>
      <c r="Z232" s="159"/>
    </row>
    <row r="233" spans="1:26" ht="20.100000000000001" customHeight="1" x14ac:dyDescent="0.15">
      <c r="A233" s="102"/>
      <c r="B233" s="91"/>
      <c r="C233" s="119"/>
      <c r="D233" s="217"/>
      <c r="E233" s="39"/>
      <c r="F233" s="40"/>
      <c r="G233" s="40"/>
      <c r="H233" s="40"/>
      <c r="I233" s="40"/>
      <c r="J233" s="41"/>
      <c r="K233" s="45"/>
      <c r="L233" s="40"/>
      <c r="M233" s="40"/>
      <c r="N233" s="40"/>
      <c r="O233" s="46"/>
      <c r="P233" s="39"/>
      <c r="Q233" s="40"/>
      <c r="R233" s="40"/>
      <c r="S233" s="51"/>
      <c r="T233" s="45"/>
      <c r="U233" s="46"/>
      <c r="V233" s="39"/>
      <c r="W233" s="82"/>
      <c r="X233" s="82"/>
      <c r="Y233" s="83"/>
      <c r="Z233" s="159"/>
    </row>
    <row r="234" spans="1:26" ht="30" customHeight="1" x14ac:dyDescent="0.15">
      <c r="A234" s="102"/>
      <c r="B234" s="91"/>
      <c r="C234" s="110"/>
      <c r="D234" s="111"/>
      <c r="E234" s="290" t="str">
        <f>"*1 "&amp;日付例&amp;"　年月日を入力してください。"</f>
        <v>*1 例)2025/4/1、R7/4/1　年月日を入力してください。</v>
      </c>
      <c r="F234" s="291"/>
      <c r="G234" s="291"/>
      <c r="H234" s="291"/>
      <c r="Z234" s="115"/>
    </row>
    <row r="235" spans="1:26" ht="20.100000000000001" customHeight="1" x14ac:dyDescent="0.15">
      <c r="A235" s="102"/>
      <c r="B235" s="91"/>
      <c r="C235" s="110"/>
      <c r="D235" s="111">
        <v>2</v>
      </c>
      <c r="E235" s="86" t="s">
        <v>2</v>
      </c>
      <c r="J235" s="117"/>
      <c r="K235" s="117"/>
      <c r="L235" s="154"/>
      <c r="M235" s="117"/>
      <c r="N235" s="117"/>
      <c r="O235" s="154"/>
      <c r="P235" s="117"/>
      <c r="Q235" s="117"/>
      <c r="R235" s="154"/>
      <c r="S235" s="117"/>
      <c r="T235" s="117"/>
      <c r="U235" s="117"/>
      <c r="V235" s="117"/>
      <c r="W235" s="117"/>
      <c r="X235" s="117"/>
      <c r="Y235" s="117"/>
      <c r="Z235" s="115"/>
    </row>
    <row r="236" spans="1:26" ht="20.100000000000001" customHeight="1" x14ac:dyDescent="0.15">
      <c r="A236" s="102"/>
      <c r="B236" s="91"/>
      <c r="C236" s="110"/>
      <c r="D236" s="111"/>
      <c r="E236" s="227" t="s">
        <v>3</v>
      </c>
      <c r="F236" s="228"/>
      <c r="G236" s="228"/>
      <c r="H236" s="229"/>
      <c r="I236" s="23"/>
      <c r="J236" s="29"/>
      <c r="K236" s="29"/>
      <c r="L236" s="29"/>
      <c r="M236" s="30"/>
      <c r="P236" s="292"/>
      <c r="Q236" s="292"/>
      <c r="R236" s="292"/>
      <c r="S236" s="136"/>
      <c r="T236" s="136"/>
      <c r="U236" s="136"/>
      <c r="V236" s="136"/>
      <c r="W236" s="136"/>
      <c r="X236" s="136"/>
      <c r="Y236" s="136"/>
      <c r="Z236" s="115"/>
    </row>
    <row r="237" spans="1:26" ht="20.100000000000001" customHeight="1" x14ac:dyDescent="0.15">
      <c r="A237" s="102"/>
      <c r="B237" s="91"/>
      <c r="C237" s="119"/>
      <c r="D237" s="111"/>
      <c r="E237" s="293" t="s">
        <v>4</v>
      </c>
      <c r="F237" s="294"/>
      <c r="G237" s="294"/>
      <c r="H237" s="295"/>
      <c r="I237" s="31"/>
      <c r="J237" s="32"/>
      <c r="K237" s="32"/>
      <c r="L237" s="32"/>
      <c r="M237" s="33"/>
      <c r="P237" s="292"/>
      <c r="Q237" s="292"/>
      <c r="R237" s="292"/>
      <c r="S237" s="174"/>
      <c r="T237" s="223"/>
      <c r="U237" s="223"/>
      <c r="V237" s="223"/>
      <c r="W237" s="223"/>
      <c r="X237" s="223"/>
      <c r="Y237" s="223"/>
      <c r="Z237" s="115"/>
    </row>
    <row r="238" spans="1:26" ht="20.100000000000001" customHeight="1" thickBot="1" x14ac:dyDescent="0.2">
      <c r="A238" s="102"/>
      <c r="B238" s="91"/>
      <c r="C238" s="119"/>
      <c r="D238" s="111"/>
      <c r="E238" s="296" t="s">
        <v>5</v>
      </c>
      <c r="F238" s="297"/>
      <c r="G238" s="297"/>
      <c r="H238" s="298"/>
      <c r="I238" s="34"/>
      <c r="J238" s="35"/>
      <c r="K238" s="35"/>
      <c r="L238" s="35"/>
      <c r="M238" s="36"/>
      <c r="P238" s="292"/>
      <c r="Q238" s="292"/>
      <c r="R238" s="292"/>
      <c r="S238" s="174"/>
      <c r="T238" s="174"/>
      <c r="U238" s="174"/>
      <c r="V238" s="174"/>
      <c r="W238" s="174"/>
      <c r="X238" s="174"/>
      <c r="Y238" s="174"/>
      <c r="Z238" s="115"/>
    </row>
    <row r="239" spans="1:26" ht="20.100000000000001" customHeight="1" thickTop="1" x14ac:dyDescent="0.15">
      <c r="A239" s="102"/>
      <c r="B239" s="91"/>
      <c r="C239" s="110"/>
      <c r="D239" s="111"/>
      <c r="E239" s="299" t="s">
        <v>6</v>
      </c>
      <c r="F239" s="300"/>
      <c r="G239" s="300"/>
      <c r="H239" s="301"/>
      <c r="I239" s="260">
        <f>I236+I237+I238</f>
        <v>0</v>
      </c>
      <c r="J239" s="261"/>
      <c r="K239" s="261"/>
      <c r="L239" s="261"/>
      <c r="M239" s="262"/>
      <c r="P239" s="292"/>
      <c r="Q239" s="292"/>
      <c r="R239" s="292"/>
      <c r="S239" s="174"/>
      <c r="T239" s="136"/>
      <c r="U239" s="136"/>
      <c r="V239" s="136"/>
      <c r="W239" s="136"/>
      <c r="X239" s="136"/>
      <c r="Y239" s="136"/>
      <c r="Z239" s="115"/>
    </row>
    <row r="240" spans="1:26" ht="20.100000000000001" customHeight="1" x14ac:dyDescent="0.15">
      <c r="A240" s="102"/>
      <c r="B240" s="91"/>
      <c r="C240" s="110"/>
      <c r="D240" s="111"/>
      <c r="E240" s="292"/>
      <c r="F240" s="292"/>
      <c r="G240" s="292"/>
      <c r="H240" s="292"/>
      <c r="I240" s="292"/>
      <c r="J240" s="292"/>
      <c r="K240" s="292"/>
      <c r="L240" s="292"/>
      <c r="M240" s="292"/>
      <c r="N240" s="292"/>
      <c r="O240" s="292"/>
      <c r="P240" s="292"/>
      <c r="Q240" s="292"/>
      <c r="R240" s="292"/>
      <c r="S240" s="174"/>
      <c r="T240" s="136"/>
      <c r="U240" s="136"/>
      <c r="V240" s="136"/>
      <c r="W240" s="136"/>
      <c r="X240" s="136"/>
      <c r="Y240" s="136"/>
      <c r="Z240" s="115"/>
    </row>
    <row r="241" spans="1:26" ht="20.100000000000001" customHeight="1" x14ac:dyDescent="0.15">
      <c r="A241" s="102"/>
      <c r="B241" s="91"/>
      <c r="C241" s="110"/>
      <c r="D241" s="111">
        <v>3</v>
      </c>
      <c r="E241" s="86" t="s">
        <v>121</v>
      </c>
      <c r="J241" s="136"/>
      <c r="K241" s="136"/>
      <c r="L241" s="162"/>
      <c r="M241" s="136"/>
      <c r="N241" s="136"/>
      <c r="O241" s="162"/>
      <c r="P241" s="136"/>
      <c r="Q241" s="136"/>
      <c r="R241" s="162"/>
      <c r="S241" s="136"/>
      <c r="T241" s="136"/>
      <c r="U241" s="136"/>
      <c r="V241" s="136"/>
      <c r="W241" s="136"/>
      <c r="X241" s="136"/>
      <c r="Y241" s="136"/>
      <c r="Z241" s="115"/>
    </row>
    <row r="242" spans="1:26" ht="50.1" customHeight="1" x14ac:dyDescent="0.15">
      <c r="A242" s="102"/>
      <c r="B242" s="91"/>
      <c r="C242" s="119"/>
      <c r="E242" s="302" t="s">
        <v>264</v>
      </c>
      <c r="F242" s="302"/>
      <c r="G242" s="302"/>
      <c r="H242" s="302"/>
      <c r="I242" s="302"/>
      <c r="J242" s="302"/>
      <c r="K242" s="302"/>
      <c r="L242" s="302"/>
      <c r="M242" s="302"/>
      <c r="N242" s="302"/>
      <c r="O242" s="302"/>
      <c r="P242" s="302"/>
      <c r="Q242" s="302"/>
      <c r="R242" s="302"/>
      <c r="S242" s="302"/>
      <c r="T242" s="302"/>
      <c r="U242" s="302"/>
      <c r="V242" s="302"/>
      <c r="W242" s="302"/>
      <c r="X242" s="302"/>
      <c r="Y242" s="302"/>
      <c r="Z242" s="115"/>
    </row>
    <row r="243" spans="1:26" ht="20.100000000000001" customHeight="1" x14ac:dyDescent="0.15">
      <c r="A243" s="102"/>
      <c r="B243" s="91"/>
      <c r="C243" s="119"/>
      <c r="E243" s="303" t="s">
        <v>122</v>
      </c>
      <c r="F243" s="304"/>
      <c r="G243" s="304"/>
      <c r="H243" s="304"/>
      <c r="I243" s="304"/>
      <c r="J243" s="304"/>
      <c r="K243" s="304"/>
      <c r="L243" s="304"/>
      <c r="M243" s="304"/>
      <c r="N243" s="304"/>
      <c r="O243" s="304"/>
      <c r="P243" s="304"/>
      <c r="Q243" s="304"/>
      <c r="R243" s="304"/>
      <c r="S243" s="304"/>
      <c r="T243" s="304"/>
      <c r="U243" s="304"/>
      <c r="V243" s="304"/>
      <c r="W243" s="304"/>
      <c r="X243" s="304"/>
      <c r="Y243" s="304"/>
      <c r="Z243" s="115"/>
    </row>
    <row r="244" spans="1:26" ht="20.100000000000001" customHeight="1" x14ac:dyDescent="0.15">
      <c r="A244" s="102">
        <f>IFERROR(IF(COUNTIF($L245:$L295,"○")+COUNTIF($L299:$L356,"○")&lt;1,1001,0),3)</f>
        <v>1001</v>
      </c>
      <c r="B244" s="409"/>
      <c r="C244" s="119"/>
      <c r="E244" s="305" t="s">
        <v>226</v>
      </c>
      <c r="F244" s="306"/>
      <c r="G244" s="306"/>
      <c r="H244" s="305" t="s">
        <v>227</v>
      </c>
      <c r="I244" s="306"/>
      <c r="J244" s="306"/>
      <c r="K244" s="307"/>
      <c r="L244" s="308" t="s">
        <v>39</v>
      </c>
      <c r="M244" s="309"/>
      <c r="N244" s="310" t="s">
        <v>301</v>
      </c>
      <c r="O244" s="306"/>
      <c r="P244" s="306"/>
      <c r="Q244" s="311"/>
      <c r="R244" s="312" t="s">
        <v>302</v>
      </c>
      <c r="S244" s="313"/>
      <c r="T244" s="313"/>
      <c r="U244" s="313"/>
      <c r="V244" s="312" t="s">
        <v>303</v>
      </c>
      <c r="W244" s="313"/>
      <c r="X244" s="313"/>
      <c r="Y244" s="314"/>
      <c r="Z244" s="115"/>
    </row>
    <row r="245" spans="1:26" ht="30" customHeight="1" x14ac:dyDescent="0.15">
      <c r="A245" s="102"/>
      <c r="B245" s="91"/>
      <c r="C245" s="119"/>
      <c r="D245" s="116"/>
      <c r="E245" s="315" t="s">
        <v>263</v>
      </c>
      <c r="F245" s="316"/>
      <c r="G245" s="317"/>
      <c r="H245" s="318" t="s">
        <v>132</v>
      </c>
      <c r="I245" s="319"/>
      <c r="J245" s="319"/>
      <c r="K245" s="320"/>
      <c r="L245" s="14"/>
      <c r="M245" s="15"/>
      <c r="N245" s="321"/>
      <c r="O245" s="322"/>
      <c r="P245" s="322"/>
      <c r="Q245" s="323"/>
      <c r="R245" s="324"/>
      <c r="S245" s="325"/>
      <c r="T245" s="325"/>
      <c r="U245" s="326"/>
      <c r="V245" s="324"/>
      <c r="W245" s="325"/>
      <c r="X245" s="325"/>
      <c r="Y245" s="327"/>
      <c r="Z245" s="115"/>
    </row>
    <row r="246" spans="1:26" ht="20.100000000000001" customHeight="1" x14ac:dyDescent="0.15">
      <c r="B246" s="159"/>
      <c r="E246" s="329"/>
      <c r="F246" s="330"/>
      <c r="G246" s="331"/>
      <c r="H246" s="332" t="s">
        <v>133</v>
      </c>
      <c r="I246" s="333"/>
      <c r="J246" s="333"/>
      <c r="K246" s="334"/>
      <c r="L246" s="10"/>
      <c r="M246" s="11"/>
      <c r="N246" s="335"/>
      <c r="O246" s="336"/>
      <c r="P246" s="336"/>
      <c r="Q246" s="336"/>
      <c r="R246" s="337"/>
      <c r="S246" s="338"/>
      <c r="T246" s="338"/>
      <c r="U246" s="339"/>
      <c r="V246" s="338"/>
      <c r="W246" s="338"/>
      <c r="X246" s="338"/>
      <c r="Y246" s="340"/>
      <c r="Z246" s="159"/>
    </row>
    <row r="247" spans="1:26" ht="20.100000000000001" customHeight="1" x14ac:dyDescent="0.15">
      <c r="B247" s="159"/>
      <c r="E247" s="329"/>
      <c r="F247" s="330"/>
      <c r="G247" s="331"/>
      <c r="H247" s="332" t="s">
        <v>134</v>
      </c>
      <c r="I247" s="333"/>
      <c r="J247" s="333"/>
      <c r="K247" s="334"/>
      <c r="L247" s="10"/>
      <c r="M247" s="11"/>
      <c r="N247" s="335"/>
      <c r="O247" s="336"/>
      <c r="P247" s="336"/>
      <c r="Q247" s="336"/>
      <c r="R247" s="337"/>
      <c r="S247" s="338"/>
      <c r="T247" s="338"/>
      <c r="U247" s="339"/>
      <c r="V247" s="338"/>
      <c r="W247" s="338"/>
      <c r="X247" s="338"/>
      <c r="Y247" s="340"/>
      <c r="Z247" s="159"/>
    </row>
    <row r="248" spans="1:26" ht="20.100000000000001" customHeight="1" x14ac:dyDescent="0.15">
      <c r="B248" s="159"/>
      <c r="E248" s="329"/>
      <c r="F248" s="330"/>
      <c r="G248" s="331"/>
      <c r="H248" s="332" t="s">
        <v>135</v>
      </c>
      <c r="I248" s="333"/>
      <c r="J248" s="333"/>
      <c r="K248" s="334"/>
      <c r="L248" s="10"/>
      <c r="M248" s="11"/>
      <c r="N248" s="335"/>
      <c r="O248" s="336"/>
      <c r="P248" s="336"/>
      <c r="Q248" s="336"/>
      <c r="R248" s="337"/>
      <c r="S248" s="338"/>
      <c r="T248" s="338"/>
      <c r="U248" s="339"/>
      <c r="V248" s="338"/>
      <c r="W248" s="338"/>
      <c r="X248" s="338"/>
      <c r="Y248" s="340"/>
      <c r="Z248" s="159"/>
    </row>
    <row r="249" spans="1:26" ht="20.100000000000001" customHeight="1" x14ac:dyDescent="0.15">
      <c r="B249" s="159"/>
      <c r="E249" s="329"/>
      <c r="F249" s="330"/>
      <c r="G249" s="331"/>
      <c r="H249" s="332" t="s">
        <v>136</v>
      </c>
      <c r="I249" s="333"/>
      <c r="J249" s="333"/>
      <c r="K249" s="334"/>
      <c r="L249" s="10"/>
      <c r="M249" s="11"/>
      <c r="N249" s="335"/>
      <c r="O249" s="336"/>
      <c r="P249" s="336"/>
      <c r="Q249" s="336"/>
      <c r="R249" s="337"/>
      <c r="S249" s="338"/>
      <c r="T249" s="338"/>
      <c r="U249" s="339"/>
      <c r="V249" s="338"/>
      <c r="W249" s="338"/>
      <c r="X249" s="338"/>
      <c r="Y249" s="340"/>
      <c r="Z249" s="159"/>
    </row>
    <row r="250" spans="1:26" ht="39.950000000000003" customHeight="1" x14ac:dyDescent="0.15">
      <c r="A250" s="328">
        <f>IFERROR(IF(AND($L250="○", TRIM($N250)=""),1001,0),3)</f>
        <v>0</v>
      </c>
      <c r="B250" s="159"/>
      <c r="E250" s="341"/>
      <c r="F250" s="342"/>
      <c r="G250" s="343"/>
      <c r="H250" s="344" t="s">
        <v>228</v>
      </c>
      <c r="I250" s="345"/>
      <c r="J250" s="345"/>
      <c r="K250" s="346"/>
      <c r="L250" s="12"/>
      <c r="M250" s="13"/>
      <c r="N250" s="4"/>
      <c r="O250" s="5"/>
      <c r="P250" s="5"/>
      <c r="Q250" s="6"/>
      <c r="R250" s="347"/>
      <c r="S250" s="348"/>
      <c r="T250" s="348"/>
      <c r="U250" s="349"/>
      <c r="V250" s="348"/>
      <c r="W250" s="348"/>
      <c r="X250" s="348"/>
      <c r="Y250" s="350"/>
      <c r="Z250" s="159"/>
    </row>
    <row r="251" spans="1:26" ht="20.100000000000001" customHeight="1" x14ac:dyDescent="0.15">
      <c r="B251" s="159"/>
      <c r="E251" s="315" t="s">
        <v>123</v>
      </c>
      <c r="F251" s="316"/>
      <c r="G251" s="317"/>
      <c r="H251" s="318" t="s">
        <v>137</v>
      </c>
      <c r="I251" s="319"/>
      <c r="J251" s="319"/>
      <c r="K251" s="320"/>
      <c r="L251" s="14"/>
      <c r="M251" s="15"/>
      <c r="N251" s="321"/>
      <c r="O251" s="322"/>
      <c r="P251" s="322"/>
      <c r="Q251" s="322"/>
      <c r="R251" s="324"/>
      <c r="S251" s="325"/>
      <c r="T251" s="325"/>
      <c r="U251" s="326"/>
      <c r="V251" s="325"/>
      <c r="W251" s="325"/>
      <c r="X251" s="325"/>
      <c r="Y251" s="327"/>
      <c r="Z251" s="159"/>
    </row>
    <row r="252" spans="1:26" ht="20.100000000000001" customHeight="1" x14ac:dyDescent="0.15">
      <c r="B252" s="159"/>
      <c r="E252" s="329"/>
      <c r="F252" s="330"/>
      <c r="G252" s="331"/>
      <c r="H252" s="332" t="s">
        <v>138</v>
      </c>
      <c r="I252" s="333"/>
      <c r="J252" s="333"/>
      <c r="K252" s="334"/>
      <c r="L252" s="10"/>
      <c r="M252" s="11"/>
      <c r="N252" s="335"/>
      <c r="O252" s="336"/>
      <c r="P252" s="336"/>
      <c r="Q252" s="336"/>
      <c r="R252" s="337"/>
      <c r="S252" s="338"/>
      <c r="T252" s="338"/>
      <c r="U252" s="339"/>
      <c r="V252" s="338"/>
      <c r="W252" s="338"/>
      <c r="X252" s="338"/>
      <c r="Y252" s="340"/>
      <c r="Z252" s="159"/>
    </row>
    <row r="253" spans="1:26" ht="20.100000000000001" customHeight="1" x14ac:dyDescent="0.15">
      <c r="B253" s="159"/>
      <c r="E253" s="329"/>
      <c r="F253" s="330"/>
      <c r="G253" s="331"/>
      <c r="H253" s="332" t="s">
        <v>139</v>
      </c>
      <c r="I253" s="333"/>
      <c r="J253" s="333"/>
      <c r="K253" s="334"/>
      <c r="L253" s="10"/>
      <c r="M253" s="11"/>
      <c r="N253" s="335"/>
      <c r="O253" s="336"/>
      <c r="P253" s="336"/>
      <c r="Q253" s="336"/>
      <c r="R253" s="337"/>
      <c r="S253" s="338"/>
      <c r="T253" s="338"/>
      <c r="U253" s="339"/>
      <c r="V253" s="338"/>
      <c r="W253" s="338"/>
      <c r="X253" s="338"/>
      <c r="Y253" s="340"/>
      <c r="Z253" s="159"/>
    </row>
    <row r="254" spans="1:26" ht="20.100000000000001" customHeight="1" x14ac:dyDescent="0.15">
      <c r="B254" s="159"/>
      <c r="E254" s="341"/>
      <c r="F254" s="342"/>
      <c r="G254" s="343"/>
      <c r="H254" s="344" t="s">
        <v>140</v>
      </c>
      <c r="I254" s="345"/>
      <c r="J254" s="345"/>
      <c r="K254" s="346"/>
      <c r="L254" s="12"/>
      <c r="M254" s="13"/>
      <c r="N254" s="351"/>
      <c r="O254" s="352"/>
      <c r="P254" s="352"/>
      <c r="Q254" s="352"/>
      <c r="R254" s="347"/>
      <c r="S254" s="348"/>
      <c r="T254" s="348"/>
      <c r="U254" s="349"/>
      <c r="V254" s="348"/>
      <c r="W254" s="348"/>
      <c r="X254" s="348"/>
      <c r="Y254" s="350"/>
      <c r="Z254" s="159"/>
    </row>
    <row r="255" spans="1:26" ht="20.100000000000001" customHeight="1" x14ac:dyDescent="0.15">
      <c r="B255" s="159"/>
      <c r="E255" s="315" t="s">
        <v>124</v>
      </c>
      <c r="F255" s="316"/>
      <c r="G255" s="317"/>
      <c r="H255" s="318" t="s">
        <v>141</v>
      </c>
      <c r="I255" s="319"/>
      <c r="J255" s="319"/>
      <c r="K255" s="320"/>
      <c r="L255" s="14"/>
      <c r="M255" s="15"/>
      <c r="N255" s="321"/>
      <c r="O255" s="322"/>
      <c r="P255" s="322"/>
      <c r="Q255" s="322"/>
      <c r="R255" s="324"/>
      <c r="S255" s="325"/>
      <c r="T255" s="325"/>
      <c r="U255" s="326"/>
      <c r="V255" s="325"/>
      <c r="W255" s="325"/>
      <c r="X255" s="325"/>
      <c r="Y255" s="327"/>
      <c r="Z255" s="159"/>
    </row>
    <row r="256" spans="1:26" ht="20.100000000000001" customHeight="1" x14ac:dyDescent="0.15">
      <c r="B256" s="159"/>
      <c r="E256" s="329"/>
      <c r="F256" s="330"/>
      <c r="G256" s="331"/>
      <c r="H256" s="332" t="s">
        <v>142</v>
      </c>
      <c r="I256" s="333"/>
      <c r="J256" s="333"/>
      <c r="K256" s="334"/>
      <c r="L256" s="10"/>
      <c r="M256" s="11"/>
      <c r="N256" s="335"/>
      <c r="O256" s="336"/>
      <c r="P256" s="336"/>
      <c r="Q256" s="336"/>
      <c r="R256" s="337"/>
      <c r="S256" s="338"/>
      <c r="T256" s="338"/>
      <c r="U256" s="339"/>
      <c r="V256" s="338"/>
      <c r="W256" s="338"/>
      <c r="X256" s="338"/>
      <c r="Y256" s="340"/>
      <c r="Z256" s="159"/>
    </row>
    <row r="257" spans="1:26" ht="20.100000000000001" customHeight="1" x14ac:dyDescent="0.15">
      <c r="B257" s="159"/>
      <c r="E257" s="341"/>
      <c r="F257" s="342"/>
      <c r="G257" s="343"/>
      <c r="H257" s="344" t="s">
        <v>143</v>
      </c>
      <c r="I257" s="345"/>
      <c r="J257" s="345"/>
      <c r="K257" s="346"/>
      <c r="L257" s="12"/>
      <c r="M257" s="13"/>
      <c r="N257" s="351"/>
      <c r="O257" s="352"/>
      <c r="P257" s="352"/>
      <c r="Q257" s="352"/>
      <c r="R257" s="347"/>
      <c r="S257" s="348"/>
      <c r="T257" s="348"/>
      <c r="U257" s="349"/>
      <c r="V257" s="348"/>
      <c r="W257" s="348"/>
      <c r="X257" s="348"/>
      <c r="Y257" s="350"/>
      <c r="Z257" s="159"/>
    </row>
    <row r="258" spans="1:26" ht="20.100000000000001" customHeight="1" x14ac:dyDescent="0.15">
      <c r="B258" s="159"/>
      <c r="E258" s="315" t="s">
        <v>125</v>
      </c>
      <c r="F258" s="316"/>
      <c r="G258" s="317"/>
      <c r="H258" s="318" t="s">
        <v>144</v>
      </c>
      <c r="I258" s="319"/>
      <c r="J258" s="319"/>
      <c r="K258" s="320"/>
      <c r="L258" s="14"/>
      <c r="M258" s="15"/>
      <c r="N258" s="321"/>
      <c r="O258" s="322"/>
      <c r="P258" s="322"/>
      <c r="Q258" s="322"/>
      <c r="R258" s="324"/>
      <c r="S258" s="325"/>
      <c r="T258" s="325"/>
      <c r="U258" s="326"/>
      <c r="V258" s="325"/>
      <c r="W258" s="325"/>
      <c r="X258" s="325"/>
      <c r="Y258" s="327"/>
      <c r="Z258" s="159"/>
    </row>
    <row r="259" spans="1:26" ht="20.100000000000001" customHeight="1" x14ac:dyDescent="0.15">
      <c r="B259" s="159"/>
      <c r="E259" s="341"/>
      <c r="F259" s="342"/>
      <c r="G259" s="343"/>
      <c r="H259" s="344" t="s">
        <v>145</v>
      </c>
      <c r="I259" s="345"/>
      <c r="J259" s="345"/>
      <c r="K259" s="346"/>
      <c r="L259" s="12"/>
      <c r="M259" s="13"/>
      <c r="N259" s="351"/>
      <c r="O259" s="352"/>
      <c r="P259" s="352"/>
      <c r="Q259" s="352"/>
      <c r="R259" s="347"/>
      <c r="S259" s="348"/>
      <c r="T259" s="348"/>
      <c r="U259" s="349"/>
      <c r="V259" s="348"/>
      <c r="W259" s="348"/>
      <c r="X259" s="348"/>
      <c r="Y259" s="350"/>
      <c r="Z259" s="159"/>
    </row>
    <row r="260" spans="1:26" ht="30" customHeight="1" x14ac:dyDescent="0.15">
      <c r="B260" s="159"/>
      <c r="E260" s="315" t="s">
        <v>126</v>
      </c>
      <c r="F260" s="316"/>
      <c r="G260" s="317"/>
      <c r="H260" s="318" t="s">
        <v>146</v>
      </c>
      <c r="I260" s="319"/>
      <c r="J260" s="319"/>
      <c r="K260" s="320"/>
      <c r="L260" s="14"/>
      <c r="M260" s="15"/>
      <c r="N260" s="321"/>
      <c r="O260" s="322"/>
      <c r="P260" s="322"/>
      <c r="Q260" s="322"/>
      <c r="R260" s="324"/>
      <c r="S260" s="325"/>
      <c r="T260" s="325"/>
      <c r="U260" s="326"/>
      <c r="V260" s="325"/>
      <c r="W260" s="325"/>
      <c r="X260" s="325"/>
      <c r="Y260" s="327"/>
      <c r="Z260" s="159"/>
    </row>
    <row r="261" spans="1:26" ht="20.100000000000001" customHeight="1" x14ac:dyDescent="0.15">
      <c r="B261" s="159"/>
      <c r="E261" s="329"/>
      <c r="F261" s="330"/>
      <c r="G261" s="331"/>
      <c r="H261" s="332" t="s">
        <v>147</v>
      </c>
      <c r="I261" s="333"/>
      <c r="J261" s="333"/>
      <c r="K261" s="334"/>
      <c r="L261" s="10"/>
      <c r="M261" s="11"/>
      <c r="N261" s="335"/>
      <c r="O261" s="336"/>
      <c r="P261" s="336"/>
      <c r="Q261" s="336"/>
      <c r="R261" s="337"/>
      <c r="S261" s="338"/>
      <c r="T261" s="338"/>
      <c r="U261" s="339"/>
      <c r="V261" s="338"/>
      <c r="W261" s="338"/>
      <c r="X261" s="338"/>
      <c r="Y261" s="340"/>
      <c r="Z261" s="159"/>
    </row>
    <row r="262" spans="1:26" ht="20.100000000000001" customHeight="1" x14ac:dyDescent="0.15">
      <c r="B262" s="159"/>
      <c r="E262" s="329"/>
      <c r="F262" s="330"/>
      <c r="G262" s="331"/>
      <c r="H262" s="332" t="s">
        <v>148</v>
      </c>
      <c r="I262" s="333"/>
      <c r="J262" s="333"/>
      <c r="K262" s="334"/>
      <c r="L262" s="10"/>
      <c r="M262" s="11"/>
      <c r="N262" s="335"/>
      <c r="O262" s="336"/>
      <c r="P262" s="336"/>
      <c r="Q262" s="336"/>
      <c r="R262" s="337"/>
      <c r="S262" s="338"/>
      <c r="T262" s="338"/>
      <c r="U262" s="339"/>
      <c r="V262" s="338"/>
      <c r="W262" s="338"/>
      <c r="X262" s="338"/>
      <c r="Y262" s="340"/>
      <c r="Z262" s="159"/>
    </row>
    <row r="263" spans="1:26" ht="20.100000000000001" customHeight="1" x14ac:dyDescent="0.15">
      <c r="B263" s="159"/>
      <c r="E263" s="341"/>
      <c r="F263" s="342"/>
      <c r="G263" s="343"/>
      <c r="H263" s="344" t="s">
        <v>149</v>
      </c>
      <c r="I263" s="345"/>
      <c r="J263" s="345"/>
      <c r="K263" s="346"/>
      <c r="L263" s="12"/>
      <c r="M263" s="13"/>
      <c r="N263" s="351"/>
      <c r="O263" s="352"/>
      <c r="P263" s="352"/>
      <c r="Q263" s="352"/>
      <c r="R263" s="347"/>
      <c r="S263" s="348"/>
      <c r="T263" s="348"/>
      <c r="U263" s="349"/>
      <c r="V263" s="348"/>
      <c r="W263" s="348"/>
      <c r="X263" s="348"/>
      <c r="Y263" s="350"/>
      <c r="Z263" s="159"/>
    </row>
    <row r="264" spans="1:26" ht="20.100000000000001" customHeight="1" x14ac:dyDescent="0.15">
      <c r="B264" s="159"/>
      <c r="E264" s="315" t="s">
        <v>127</v>
      </c>
      <c r="F264" s="316"/>
      <c r="G264" s="317"/>
      <c r="H264" s="318" t="s">
        <v>150</v>
      </c>
      <c r="I264" s="319"/>
      <c r="J264" s="319"/>
      <c r="K264" s="320"/>
      <c r="L264" s="14"/>
      <c r="M264" s="15"/>
      <c r="N264" s="321"/>
      <c r="O264" s="322"/>
      <c r="P264" s="322"/>
      <c r="Q264" s="322"/>
      <c r="R264" s="324"/>
      <c r="S264" s="325"/>
      <c r="T264" s="325"/>
      <c r="U264" s="326"/>
      <c r="V264" s="325"/>
      <c r="W264" s="325"/>
      <c r="X264" s="325"/>
      <c r="Y264" s="327"/>
      <c r="Z264" s="159"/>
    </row>
    <row r="265" spans="1:26" ht="20.100000000000001" customHeight="1" x14ac:dyDescent="0.15">
      <c r="B265" s="159"/>
      <c r="E265" s="329"/>
      <c r="F265" s="330"/>
      <c r="G265" s="331"/>
      <c r="H265" s="332" t="s">
        <v>151</v>
      </c>
      <c r="I265" s="333"/>
      <c r="J265" s="333"/>
      <c r="K265" s="334"/>
      <c r="L265" s="10"/>
      <c r="M265" s="11"/>
      <c r="N265" s="335"/>
      <c r="O265" s="336"/>
      <c r="P265" s="336"/>
      <c r="Q265" s="336"/>
      <c r="R265" s="337"/>
      <c r="S265" s="338"/>
      <c r="T265" s="338"/>
      <c r="U265" s="339"/>
      <c r="V265" s="338"/>
      <c r="W265" s="338"/>
      <c r="X265" s="338"/>
      <c r="Y265" s="340"/>
      <c r="Z265" s="159"/>
    </row>
    <row r="266" spans="1:26" ht="20.100000000000001" customHeight="1" x14ac:dyDescent="0.15">
      <c r="B266" s="159"/>
      <c r="E266" s="341"/>
      <c r="F266" s="342"/>
      <c r="G266" s="343"/>
      <c r="H266" s="344" t="s">
        <v>152</v>
      </c>
      <c r="I266" s="345"/>
      <c r="J266" s="345"/>
      <c r="K266" s="346"/>
      <c r="L266" s="12"/>
      <c r="M266" s="13"/>
      <c r="N266" s="351"/>
      <c r="O266" s="352"/>
      <c r="P266" s="352"/>
      <c r="Q266" s="352"/>
      <c r="R266" s="347"/>
      <c r="S266" s="348"/>
      <c r="T266" s="348"/>
      <c r="U266" s="349"/>
      <c r="V266" s="348"/>
      <c r="W266" s="348"/>
      <c r="X266" s="348"/>
      <c r="Y266" s="350"/>
      <c r="Z266" s="159"/>
    </row>
    <row r="267" spans="1:26" ht="20.100000000000001" customHeight="1" x14ac:dyDescent="0.15">
      <c r="B267" s="159"/>
      <c r="E267" s="315" t="s">
        <v>128</v>
      </c>
      <c r="F267" s="316"/>
      <c r="G267" s="317"/>
      <c r="H267" s="318" t="s">
        <v>153</v>
      </c>
      <c r="I267" s="319"/>
      <c r="J267" s="319"/>
      <c r="K267" s="320"/>
      <c r="L267" s="14"/>
      <c r="M267" s="15"/>
      <c r="N267" s="321"/>
      <c r="O267" s="322"/>
      <c r="P267" s="322"/>
      <c r="Q267" s="322"/>
      <c r="R267" s="324"/>
      <c r="S267" s="325"/>
      <c r="T267" s="325"/>
      <c r="U267" s="326"/>
      <c r="V267" s="325"/>
      <c r="W267" s="325"/>
      <c r="X267" s="325"/>
      <c r="Y267" s="327"/>
      <c r="Z267" s="159"/>
    </row>
    <row r="268" spans="1:26" ht="20.100000000000001" customHeight="1" x14ac:dyDescent="0.15">
      <c r="B268" s="159"/>
      <c r="E268" s="329"/>
      <c r="F268" s="330"/>
      <c r="G268" s="331"/>
      <c r="H268" s="332" t="s">
        <v>154</v>
      </c>
      <c r="I268" s="333"/>
      <c r="J268" s="333"/>
      <c r="K268" s="334"/>
      <c r="L268" s="10"/>
      <c r="M268" s="11"/>
      <c r="N268" s="335"/>
      <c r="O268" s="336"/>
      <c r="P268" s="336"/>
      <c r="Q268" s="336"/>
      <c r="R268" s="337"/>
      <c r="S268" s="338"/>
      <c r="T268" s="338"/>
      <c r="U268" s="339"/>
      <c r="V268" s="338"/>
      <c r="W268" s="338"/>
      <c r="X268" s="338"/>
      <c r="Y268" s="340"/>
      <c r="Z268" s="159"/>
    </row>
    <row r="269" spans="1:26" ht="30" customHeight="1" x14ac:dyDescent="0.15">
      <c r="B269" s="159"/>
      <c r="E269" s="341"/>
      <c r="F269" s="342"/>
      <c r="G269" s="343"/>
      <c r="H269" s="344" t="s">
        <v>155</v>
      </c>
      <c r="I269" s="345"/>
      <c r="J269" s="345"/>
      <c r="K269" s="346"/>
      <c r="L269" s="12"/>
      <c r="M269" s="13"/>
      <c r="N269" s="351"/>
      <c r="O269" s="352"/>
      <c r="P269" s="352"/>
      <c r="Q269" s="352"/>
      <c r="R269" s="347"/>
      <c r="S269" s="348"/>
      <c r="T269" s="348"/>
      <c r="U269" s="349"/>
      <c r="V269" s="348"/>
      <c r="W269" s="348"/>
      <c r="X269" s="348"/>
      <c r="Y269" s="350"/>
      <c r="Z269" s="159"/>
    </row>
    <row r="270" spans="1:26" ht="30" customHeight="1" x14ac:dyDescent="0.15">
      <c r="B270" s="159"/>
      <c r="E270" s="315" t="s">
        <v>265</v>
      </c>
      <c r="F270" s="316"/>
      <c r="G270" s="317"/>
      <c r="H270" s="318" t="s">
        <v>229</v>
      </c>
      <c r="I270" s="319"/>
      <c r="J270" s="319"/>
      <c r="K270" s="320"/>
      <c r="L270" s="14"/>
      <c r="M270" s="15"/>
      <c r="N270" s="353"/>
      <c r="O270" s="354"/>
      <c r="P270" s="354"/>
      <c r="Q270" s="354"/>
      <c r="R270" s="355" t="s">
        <v>270</v>
      </c>
      <c r="S270" s="356"/>
      <c r="T270" s="356"/>
      <c r="U270" s="357"/>
      <c r="V270" s="356" t="s">
        <v>271</v>
      </c>
      <c r="W270" s="356"/>
      <c r="X270" s="356"/>
      <c r="Y270" s="358"/>
      <c r="Z270" s="159"/>
    </row>
    <row r="271" spans="1:26" ht="80.099999999999994" customHeight="1" x14ac:dyDescent="0.15">
      <c r="A271" s="102"/>
      <c r="B271" s="359"/>
      <c r="C271" s="116"/>
      <c r="D271" s="116"/>
      <c r="E271" s="329"/>
      <c r="F271" s="330"/>
      <c r="G271" s="331"/>
      <c r="H271" s="332" t="s">
        <v>230</v>
      </c>
      <c r="I271" s="333"/>
      <c r="J271" s="333"/>
      <c r="K271" s="334"/>
      <c r="L271" s="10"/>
      <c r="M271" s="11"/>
      <c r="N271" s="335"/>
      <c r="O271" s="336"/>
      <c r="P271" s="336"/>
      <c r="Q271" s="336"/>
      <c r="R271" s="360" t="s">
        <v>272</v>
      </c>
      <c r="S271" s="361"/>
      <c r="T271" s="361"/>
      <c r="U271" s="362"/>
      <c r="V271" s="361" t="s">
        <v>271</v>
      </c>
      <c r="W271" s="361"/>
      <c r="X271" s="361"/>
      <c r="Y271" s="363"/>
      <c r="Z271" s="115"/>
    </row>
    <row r="272" spans="1:26" ht="39.950000000000003" customHeight="1" x14ac:dyDescent="0.15">
      <c r="A272" s="328">
        <f>IFERROR(IF(AND($L272="○", TRIM($N272)=""),1001,0),3)</f>
        <v>0</v>
      </c>
      <c r="B272" s="159"/>
      <c r="C272" s="127"/>
      <c r="E272" s="341"/>
      <c r="F272" s="342"/>
      <c r="G272" s="343"/>
      <c r="H272" s="344" t="s">
        <v>231</v>
      </c>
      <c r="I272" s="345"/>
      <c r="J272" s="345"/>
      <c r="K272" s="346"/>
      <c r="L272" s="12"/>
      <c r="M272" s="13"/>
      <c r="N272" s="4"/>
      <c r="O272" s="5"/>
      <c r="P272" s="5"/>
      <c r="Q272" s="6"/>
      <c r="R272" s="347"/>
      <c r="S272" s="348"/>
      <c r="T272" s="348"/>
      <c r="U272" s="349"/>
      <c r="V272" s="348"/>
      <c r="W272" s="348"/>
      <c r="X272" s="348"/>
      <c r="Y272" s="350"/>
      <c r="Z272" s="159"/>
    </row>
    <row r="273" spans="2:26" ht="20.100000000000001" customHeight="1" x14ac:dyDescent="0.15">
      <c r="B273" s="159"/>
      <c r="E273" s="315" t="s">
        <v>129</v>
      </c>
      <c r="F273" s="316"/>
      <c r="G273" s="317"/>
      <c r="H273" s="318" t="s">
        <v>156</v>
      </c>
      <c r="I273" s="319"/>
      <c r="J273" s="319"/>
      <c r="K273" s="320"/>
      <c r="L273" s="14"/>
      <c r="M273" s="15"/>
      <c r="N273" s="321"/>
      <c r="O273" s="322"/>
      <c r="P273" s="322"/>
      <c r="Q273" s="322"/>
      <c r="R273" s="324"/>
      <c r="S273" s="325"/>
      <c r="T273" s="325"/>
      <c r="U273" s="326"/>
      <c r="V273" s="325"/>
      <c r="W273" s="325"/>
      <c r="X273" s="325"/>
      <c r="Y273" s="327"/>
      <c r="Z273" s="159"/>
    </row>
    <row r="274" spans="2:26" ht="20.100000000000001" customHeight="1" x14ac:dyDescent="0.15">
      <c r="B274" s="159"/>
      <c r="E274" s="329"/>
      <c r="F274" s="330"/>
      <c r="G274" s="331"/>
      <c r="H274" s="332" t="s">
        <v>157</v>
      </c>
      <c r="I274" s="333"/>
      <c r="J274" s="333"/>
      <c r="K274" s="334"/>
      <c r="L274" s="10"/>
      <c r="M274" s="11"/>
      <c r="N274" s="335"/>
      <c r="O274" s="336"/>
      <c r="P274" s="336"/>
      <c r="Q274" s="336"/>
      <c r="R274" s="337"/>
      <c r="S274" s="338"/>
      <c r="T274" s="338"/>
      <c r="U274" s="339"/>
      <c r="V274" s="338"/>
      <c r="W274" s="338"/>
      <c r="X274" s="338"/>
      <c r="Y274" s="340"/>
      <c r="Z274" s="159"/>
    </row>
    <row r="275" spans="2:26" ht="20.100000000000001" customHeight="1" x14ac:dyDescent="0.15">
      <c r="B275" s="159"/>
      <c r="E275" s="329"/>
      <c r="F275" s="330"/>
      <c r="G275" s="331"/>
      <c r="H275" s="332" t="s">
        <v>232</v>
      </c>
      <c r="I275" s="333"/>
      <c r="J275" s="333"/>
      <c r="K275" s="334"/>
      <c r="L275" s="10"/>
      <c r="M275" s="11"/>
      <c r="N275" s="335"/>
      <c r="O275" s="336"/>
      <c r="P275" s="336"/>
      <c r="Q275" s="336"/>
      <c r="R275" s="360" t="s">
        <v>273</v>
      </c>
      <c r="S275" s="361"/>
      <c r="T275" s="361"/>
      <c r="U275" s="362"/>
      <c r="V275" s="361" t="s">
        <v>275</v>
      </c>
      <c r="W275" s="361"/>
      <c r="X275" s="361"/>
      <c r="Y275" s="363"/>
      <c r="Z275" s="159"/>
    </row>
    <row r="276" spans="2:26" ht="30" customHeight="1" x14ac:dyDescent="0.15">
      <c r="B276" s="159"/>
      <c r="E276" s="329"/>
      <c r="F276" s="330"/>
      <c r="G276" s="331"/>
      <c r="H276" s="332" t="s">
        <v>158</v>
      </c>
      <c r="I276" s="333"/>
      <c r="J276" s="333"/>
      <c r="K276" s="334"/>
      <c r="L276" s="10"/>
      <c r="M276" s="11"/>
      <c r="N276" s="335"/>
      <c r="O276" s="336"/>
      <c r="P276" s="336"/>
      <c r="Q276" s="336"/>
      <c r="R276" s="337"/>
      <c r="S276" s="338"/>
      <c r="T276" s="338"/>
      <c r="U276" s="339"/>
      <c r="V276" s="338"/>
      <c r="W276" s="338"/>
      <c r="X276" s="338"/>
      <c r="Y276" s="340"/>
      <c r="Z276" s="159"/>
    </row>
    <row r="277" spans="2:26" ht="30" customHeight="1" x14ac:dyDescent="0.15">
      <c r="B277" s="159"/>
      <c r="E277" s="341"/>
      <c r="F277" s="342"/>
      <c r="G277" s="343"/>
      <c r="H277" s="344" t="s">
        <v>233</v>
      </c>
      <c r="I277" s="345"/>
      <c r="J277" s="345"/>
      <c r="K277" s="346"/>
      <c r="L277" s="12"/>
      <c r="M277" s="13"/>
      <c r="N277" s="351"/>
      <c r="O277" s="352"/>
      <c r="P277" s="352"/>
      <c r="Q277" s="352"/>
      <c r="R277" s="364" t="s">
        <v>274</v>
      </c>
      <c r="S277" s="365"/>
      <c r="T277" s="365"/>
      <c r="U277" s="366"/>
      <c r="V277" s="365"/>
      <c r="W277" s="365"/>
      <c r="X277" s="365"/>
      <c r="Y277" s="367"/>
      <c r="Z277" s="159"/>
    </row>
    <row r="278" spans="2:26" ht="20.100000000000001" customHeight="1" x14ac:dyDescent="0.15">
      <c r="B278" s="159"/>
      <c r="E278" s="315" t="s">
        <v>130</v>
      </c>
      <c r="F278" s="316"/>
      <c r="G278" s="317"/>
      <c r="H278" s="318" t="s">
        <v>159</v>
      </c>
      <c r="I278" s="319"/>
      <c r="J278" s="319"/>
      <c r="K278" s="320"/>
      <c r="L278" s="14"/>
      <c r="M278" s="15"/>
      <c r="N278" s="321"/>
      <c r="O278" s="322"/>
      <c r="P278" s="322"/>
      <c r="Q278" s="322"/>
      <c r="R278" s="324"/>
      <c r="S278" s="325"/>
      <c r="T278" s="325"/>
      <c r="U278" s="326"/>
      <c r="V278" s="325"/>
      <c r="W278" s="325"/>
      <c r="X278" s="325"/>
      <c r="Y278" s="327"/>
      <c r="Z278" s="159"/>
    </row>
    <row r="279" spans="2:26" ht="20.100000000000001" customHeight="1" x14ac:dyDescent="0.15">
      <c r="B279" s="159"/>
      <c r="E279" s="329"/>
      <c r="F279" s="330"/>
      <c r="G279" s="331"/>
      <c r="H279" s="332" t="s">
        <v>160</v>
      </c>
      <c r="I279" s="333"/>
      <c r="J279" s="333"/>
      <c r="K279" s="334"/>
      <c r="L279" s="10"/>
      <c r="M279" s="11"/>
      <c r="N279" s="335"/>
      <c r="O279" s="336"/>
      <c r="P279" s="336"/>
      <c r="Q279" s="336"/>
      <c r="R279" s="337"/>
      <c r="S279" s="338"/>
      <c r="T279" s="338"/>
      <c r="U279" s="339"/>
      <c r="V279" s="338"/>
      <c r="W279" s="338"/>
      <c r="X279" s="338"/>
      <c r="Y279" s="340"/>
      <c r="Z279" s="159"/>
    </row>
    <row r="280" spans="2:26" ht="20.100000000000001" customHeight="1" x14ac:dyDescent="0.15">
      <c r="B280" s="159"/>
      <c r="E280" s="329"/>
      <c r="F280" s="330"/>
      <c r="G280" s="331"/>
      <c r="H280" s="332" t="s">
        <v>161</v>
      </c>
      <c r="I280" s="333"/>
      <c r="J280" s="333"/>
      <c r="K280" s="334"/>
      <c r="L280" s="10"/>
      <c r="M280" s="11"/>
      <c r="N280" s="335"/>
      <c r="O280" s="336"/>
      <c r="P280" s="336"/>
      <c r="Q280" s="336"/>
      <c r="R280" s="337"/>
      <c r="S280" s="338"/>
      <c r="T280" s="338"/>
      <c r="U280" s="339"/>
      <c r="V280" s="338"/>
      <c r="W280" s="338"/>
      <c r="X280" s="338"/>
      <c r="Y280" s="340"/>
      <c r="Z280" s="159"/>
    </row>
    <row r="281" spans="2:26" ht="30" customHeight="1" x14ac:dyDescent="0.15">
      <c r="B281" s="159"/>
      <c r="E281" s="329"/>
      <c r="F281" s="330"/>
      <c r="G281" s="331"/>
      <c r="H281" s="332" t="s">
        <v>162</v>
      </c>
      <c r="I281" s="333"/>
      <c r="J281" s="333"/>
      <c r="K281" s="334"/>
      <c r="L281" s="10"/>
      <c r="M281" s="11"/>
      <c r="N281" s="335"/>
      <c r="O281" s="336"/>
      <c r="P281" s="336"/>
      <c r="Q281" s="336"/>
      <c r="R281" s="337"/>
      <c r="S281" s="338"/>
      <c r="T281" s="338"/>
      <c r="U281" s="339"/>
      <c r="V281" s="338"/>
      <c r="W281" s="338"/>
      <c r="X281" s="338"/>
      <c r="Y281" s="340"/>
      <c r="Z281" s="159"/>
    </row>
    <row r="282" spans="2:26" ht="20.100000000000001" customHeight="1" x14ac:dyDescent="0.15">
      <c r="B282" s="159"/>
      <c r="E282" s="329"/>
      <c r="F282" s="330"/>
      <c r="G282" s="331"/>
      <c r="H282" s="332" t="s">
        <v>163</v>
      </c>
      <c r="I282" s="333"/>
      <c r="J282" s="333"/>
      <c r="K282" s="334"/>
      <c r="L282" s="10"/>
      <c r="M282" s="11"/>
      <c r="N282" s="335"/>
      <c r="O282" s="336"/>
      <c r="P282" s="336"/>
      <c r="Q282" s="336"/>
      <c r="R282" s="337"/>
      <c r="S282" s="338"/>
      <c r="T282" s="338"/>
      <c r="U282" s="339"/>
      <c r="V282" s="338"/>
      <c r="W282" s="338"/>
      <c r="X282" s="338"/>
      <c r="Y282" s="340"/>
      <c r="Z282" s="159"/>
    </row>
    <row r="283" spans="2:26" ht="20.100000000000001" customHeight="1" x14ac:dyDescent="0.15">
      <c r="B283" s="159"/>
      <c r="E283" s="329"/>
      <c r="F283" s="330"/>
      <c r="G283" s="331"/>
      <c r="H283" s="332" t="s">
        <v>164</v>
      </c>
      <c r="I283" s="333"/>
      <c r="J283" s="333"/>
      <c r="K283" s="334"/>
      <c r="L283" s="10"/>
      <c r="M283" s="11"/>
      <c r="N283" s="335"/>
      <c r="O283" s="336"/>
      <c r="P283" s="336"/>
      <c r="Q283" s="336"/>
      <c r="R283" s="337"/>
      <c r="S283" s="338"/>
      <c r="T283" s="338"/>
      <c r="U283" s="339"/>
      <c r="V283" s="338"/>
      <c r="W283" s="338"/>
      <c r="X283" s="338"/>
      <c r="Y283" s="340"/>
      <c r="Z283" s="159"/>
    </row>
    <row r="284" spans="2:26" ht="20.100000000000001" customHeight="1" x14ac:dyDescent="0.15">
      <c r="B284" s="159"/>
      <c r="E284" s="329"/>
      <c r="F284" s="330"/>
      <c r="G284" s="331"/>
      <c r="H284" s="332" t="s">
        <v>165</v>
      </c>
      <c r="I284" s="333"/>
      <c r="J284" s="333"/>
      <c r="K284" s="334"/>
      <c r="L284" s="10"/>
      <c r="M284" s="11"/>
      <c r="N284" s="335"/>
      <c r="O284" s="336"/>
      <c r="P284" s="336"/>
      <c r="Q284" s="336"/>
      <c r="R284" s="337"/>
      <c r="S284" s="338"/>
      <c r="T284" s="338"/>
      <c r="U284" s="339"/>
      <c r="V284" s="338"/>
      <c r="W284" s="338"/>
      <c r="X284" s="338"/>
      <c r="Y284" s="340"/>
      <c r="Z284" s="159"/>
    </row>
    <row r="285" spans="2:26" ht="20.100000000000001" customHeight="1" x14ac:dyDescent="0.15">
      <c r="B285" s="159"/>
      <c r="E285" s="329"/>
      <c r="F285" s="330"/>
      <c r="G285" s="331"/>
      <c r="H285" s="332" t="s">
        <v>166</v>
      </c>
      <c r="I285" s="333"/>
      <c r="J285" s="333"/>
      <c r="K285" s="334"/>
      <c r="L285" s="10"/>
      <c r="M285" s="11"/>
      <c r="N285" s="335"/>
      <c r="O285" s="336"/>
      <c r="P285" s="336"/>
      <c r="Q285" s="336"/>
      <c r="R285" s="337"/>
      <c r="S285" s="338"/>
      <c r="T285" s="338"/>
      <c r="U285" s="339"/>
      <c r="V285" s="338"/>
      <c r="W285" s="338"/>
      <c r="X285" s="338"/>
      <c r="Y285" s="340"/>
      <c r="Z285" s="159"/>
    </row>
    <row r="286" spans="2:26" ht="20.100000000000001" customHeight="1" x14ac:dyDescent="0.15">
      <c r="B286" s="159"/>
      <c r="E286" s="329"/>
      <c r="F286" s="330"/>
      <c r="G286" s="331"/>
      <c r="H286" s="332" t="s">
        <v>167</v>
      </c>
      <c r="I286" s="333"/>
      <c r="J286" s="333"/>
      <c r="K286" s="334"/>
      <c r="L286" s="10"/>
      <c r="M286" s="11"/>
      <c r="N286" s="335"/>
      <c r="O286" s="336"/>
      <c r="P286" s="336"/>
      <c r="Q286" s="336"/>
      <c r="R286" s="337"/>
      <c r="S286" s="338"/>
      <c r="T286" s="338"/>
      <c r="U286" s="339"/>
      <c r="V286" s="338"/>
      <c r="W286" s="338"/>
      <c r="X286" s="338"/>
      <c r="Y286" s="340"/>
      <c r="Z286" s="159"/>
    </row>
    <row r="287" spans="2:26" ht="20.100000000000001" customHeight="1" x14ac:dyDescent="0.15">
      <c r="B287" s="159"/>
      <c r="E287" s="329"/>
      <c r="F287" s="330"/>
      <c r="G287" s="331"/>
      <c r="H287" s="332" t="s">
        <v>168</v>
      </c>
      <c r="I287" s="333"/>
      <c r="J287" s="333"/>
      <c r="K287" s="334"/>
      <c r="L287" s="10"/>
      <c r="M287" s="11"/>
      <c r="N287" s="335"/>
      <c r="O287" s="336"/>
      <c r="P287" s="336"/>
      <c r="Q287" s="336"/>
      <c r="R287" s="337"/>
      <c r="S287" s="338"/>
      <c r="T287" s="338"/>
      <c r="U287" s="339"/>
      <c r="V287" s="338"/>
      <c r="W287" s="338"/>
      <c r="X287" s="338"/>
      <c r="Y287" s="340"/>
      <c r="Z287" s="159"/>
    </row>
    <row r="288" spans="2:26" ht="39.950000000000003" customHeight="1" x14ac:dyDescent="0.15">
      <c r="B288" s="159"/>
      <c r="E288" s="329"/>
      <c r="F288" s="330"/>
      <c r="G288" s="331"/>
      <c r="H288" s="332" t="s">
        <v>234</v>
      </c>
      <c r="I288" s="333"/>
      <c r="J288" s="333"/>
      <c r="K288" s="334"/>
      <c r="L288" s="10"/>
      <c r="M288" s="11"/>
      <c r="N288" s="335"/>
      <c r="O288" s="336"/>
      <c r="P288" s="336"/>
      <c r="Q288" s="336"/>
      <c r="R288" s="360" t="s">
        <v>269</v>
      </c>
      <c r="S288" s="361"/>
      <c r="T288" s="361"/>
      <c r="U288" s="362"/>
      <c r="V288" s="361" t="s">
        <v>268</v>
      </c>
      <c r="W288" s="361"/>
      <c r="X288" s="361"/>
      <c r="Y288" s="363"/>
      <c r="Z288" s="159"/>
    </row>
    <row r="289" spans="1:26" ht="20.100000000000001" customHeight="1" x14ac:dyDescent="0.15">
      <c r="B289" s="159"/>
      <c r="E289" s="329"/>
      <c r="F289" s="330"/>
      <c r="G289" s="331"/>
      <c r="H289" s="332" t="s">
        <v>169</v>
      </c>
      <c r="I289" s="333"/>
      <c r="J289" s="333"/>
      <c r="K289" s="334"/>
      <c r="L289" s="10"/>
      <c r="M289" s="11"/>
      <c r="N289" s="335"/>
      <c r="O289" s="336"/>
      <c r="P289" s="336"/>
      <c r="Q289" s="336"/>
      <c r="R289" s="337"/>
      <c r="S289" s="338"/>
      <c r="T289" s="338"/>
      <c r="U289" s="339"/>
      <c r="V289" s="338"/>
      <c r="W289" s="338"/>
      <c r="X289" s="338"/>
      <c r="Y289" s="340"/>
      <c r="Z289" s="159"/>
    </row>
    <row r="290" spans="1:26" ht="39.950000000000003" customHeight="1" x14ac:dyDescent="0.15">
      <c r="A290" s="328">
        <f>IFERROR(IF(AND($L290="○", TRIM($N290)=""),1001,0),3)</f>
        <v>0</v>
      </c>
      <c r="B290" s="159"/>
      <c r="E290" s="341"/>
      <c r="F290" s="342"/>
      <c r="G290" s="343"/>
      <c r="H290" s="344" t="s">
        <v>235</v>
      </c>
      <c r="I290" s="345"/>
      <c r="J290" s="345"/>
      <c r="K290" s="346"/>
      <c r="L290" s="12"/>
      <c r="M290" s="13"/>
      <c r="N290" s="4"/>
      <c r="O290" s="5"/>
      <c r="P290" s="5"/>
      <c r="Q290" s="6"/>
      <c r="R290" s="347"/>
      <c r="S290" s="348"/>
      <c r="T290" s="348"/>
      <c r="U290" s="349"/>
      <c r="V290" s="348"/>
      <c r="W290" s="348"/>
      <c r="X290" s="348"/>
      <c r="Y290" s="350"/>
      <c r="Z290" s="159"/>
    </row>
    <row r="291" spans="1:26" ht="20.100000000000001" customHeight="1" x14ac:dyDescent="0.15">
      <c r="B291" s="159"/>
      <c r="E291" s="315" t="s">
        <v>131</v>
      </c>
      <c r="F291" s="316"/>
      <c r="G291" s="317"/>
      <c r="H291" s="318" t="s">
        <v>170</v>
      </c>
      <c r="I291" s="319"/>
      <c r="J291" s="319"/>
      <c r="K291" s="320"/>
      <c r="L291" s="14"/>
      <c r="M291" s="15"/>
      <c r="N291" s="321"/>
      <c r="O291" s="322"/>
      <c r="P291" s="322"/>
      <c r="Q291" s="322"/>
      <c r="R291" s="324"/>
      <c r="S291" s="325"/>
      <c r="T291" s="325"/>
      <c r="U291" s="326"/>
      <c r="V291" s="325"/>
      <c r="W291" s="325"/>
      <c r="X291" s="325"/>
      <c r="Y291" s="327"/>
      <c r="Z291" s="159"/>
    </row>
    <row r="292" spans="1:26" ht="150" customHeight="1" x14ac:dyDescent="0.15">
      <c r="B292" s="159"/>
      <c r="E292" s="329"/>
      <c r="F292" s="330"/>
      <c r="G292" s="331"/>
      <c r="H292" s="332" t="s">
        <v>236</v>
      </c>
      <c r="I292" s="333"/>
      <c r="J292" s="333"/>
      <c r="K292" s="334"/>
      <c r="L292" s="10"/>
      <c r="M292" s="11"/>
      <c r="N292" s="335"/>
      <c r="O292" s="336"/>
      <c r="P292" s="336"/>
      <c r="Q292" s="336"/>
      <c r="R292" s="360" t="s">
        <v>266</v>
      </c>
      <c r="S292" s="361"/>
      <c r="T292" s="361"/>
      <c r="U292" s="362"/>
      <c r="V292" s="361" t="s">
        <v>268</v>
      </c>
      <c r="W292" s="361"/>
      <c r="X292" s="361"/>
      <c r="Y292" s="363"/>
      <c r="Z292" s="159"/>
    </row>
    <row r="293" spans="1:26" ht="30" customHeight="1" x14ac:dyDescent="0.15">
      <c r="B293" s="159"/>
      <c r="E293" s="329"/>
      <c r="F293" s="330"/>
      <c r="G293" s="331"/>
      <c r="H293" s="332" t="s">
        <v>237</v>
      </c>
      <c r="I293" s="333"/>
      <c r="J293" s="333"/>
      <c r="K293" s="334"/>
      <c r="L293" s="10"/>
      <c r="M293" s="11"/>
      <c r="N293" s="335"/>
      <c r="O293" s="336"/>
      <c r="P293" s="336"/>
      <c r="Q293" s="336"/>
      <c r="R293" s="337" t="s">
        <v>267</v>
      </c>
      <c r="S293" s="338"/>
      <c r="T293" s="338"/>
      <c r="U293" s="339"/>
      <c r="V293" s="361" t="s">
        <v>268</v>
      </c>
      <c r="W293" s="361"/>
      <c r="X293" s="361"/>
      <c r="Y293" s="363"/>
      <c r="Z293" s="159"/>
    </row>
    <row r="294" spans="1:26" ht="20.100000000000001" customHeight="1" x14ac:dyDescent="0.15">
      <c r="B294" s="159"/>
      <c r="E294" s="329"/>
      <c r="F294" s="330"/>
      <c r="G294" s="331"/>
      <c r="H294" s="332" t="s">
        <v>171</v>
      </c>
      <c r="I294" s="333"/>
      <c r="J294" s="333"/>
      <c r="K294" s="334"/>
      <c r="L294" s="10"/>
      <c r="M294" s="11"/>
      <c r="N294" s="335"/>
      <c r="O294" s="336"/>
      <c r="P294" s="336"/>
      <c r="Q294" s="336"/>
      <c r="R294" s="337"/>
      <c r="S294" s="338"/>
      <c r="T294" s="338"/>
      <c r="U294" s="339"/>
      <c r="V294" s="338"/>
      <c r="W294" s="338"/>
      <c r="X294" s="338"/>
      <c r="Y294" s="340"/>
      <c r="Z294" s="159"/>
    </row>
    <row r="295" spans="1:26" ht="39.950000000000003" customHeight="1" x14ac:dyDescent="0.15">
      <c r="A295" s="328">
        <f>IFERROR(IF(AND($L295="○", TRIM($N295)=""),1001,0),3)</f>
        <v>0</v>
      </c>
      <c r="B295" s="159"/>
      <c r="E295" s="341"/>
      <c r="F295" s="342"/>
      <c r="G295" s="343"/>
      <c r="H295" s="344" t="s">
        <v>238</v>
      </c>
      <c r="I295" s="345"/>
      <c r="J295" s="345"/>
      <c r="K295" s="346"/>
      <c r="L295" s="12"/>
      <c r="M295" s="13"/>
      <c r="N295" s="4"/>
      <c r="O295" s="5"/>
      <c r="P295" s="5"/>
      <c r="Q295" s="6"/>
      <c r="R295" s="347"/>
      <c r="S295" s="348"/>
      <c r="T295" s="348"/>
      <c r="U295" s="349"/>
      <c r="V295" s="348"/>
      <c r="W295" s="348"/>
      <c r="X295" s="348"/>
      <c r="Y295" s="350"/>
      <c r="Z295" s="159"/>
    </row>
    <row r="296" spans="1:26" ht="20.100000000000001" customHeight="1" x14ac:dyDescent="0.15">
      <c r="B296" s="159"/>
      <c r="R296" s="368"/>
      <c r="U296" s="369"/>
      <c r="Z296" s="159"/>
    </row>
    <row r="297" spans="1:26" ht="20.100000000000001" customHeight="1" x14ac:dyDescent="0.15">
      <c r="B297" s="159"/>
      <c r="E297" s="303" t="s">
        <v>172</v>
      </c>
      <c r="F297" s="304"/>
      <c r="G297" s="304"/>
      <c r="H297" s="304"/>
      <c r="I297" s="304"/>
      <c r="J297" s="304"/>
      <c r="K297" s="304"/>
      <c r="L297" s="304"/>
      <c r="M297" s="304"/>
      <c r="N297" s="304"/>
      <c r="O297" s="304"/>
      <c r="P297" s="304"/>
      <c r="Q297" s="304"/>
      <c r="R297" s="370"/>
      <c r="S297" s="304"/>
      <c r="T297" s="304"/>
      <c r="U297" s="371"/>
      <c r="V297" s="304"/>
      <c r="W297" s="304"/>
      <c r="X297" s="304"/>
      <c r="Y297" s="304"/>
      <c r="Z297" s="115"/>
    </row>
    <row r="298" spans="1:26" ht="20.100000000000001" customHeight="1" x14ac:dyDescent="0.15">
      <c r="B298" s="159"/>
      <c r="E298" s="305" t="s">
        <v>226</v>
      </c>
      <c r="F298" s="306"/>
      <c r="G298" s="307"/>
      <c r="H298" s="305" t="s">
        <v>227</v>
      </c>
      <c r="I298" s="306"/>
      <c r="J298" s="306"/>
      <c r="K298" s="307"/>
      <c r="L298" s="308" t="s">
        <v>39</v>
      </c>
      <c r="M298" s="309"/>
      <c r="N298" s="306" t="s">
        <v>301</v>
      </c>
      <c r="O298" s="306"/>
      <c r="P298" s="306"/>
      <c r="Q298" s="306"/>
      <c r="R298" s="312" t="s">
        <v>302</v>
      </c>
      <c r="S298" s="313"/>
      <c r="T298" s="313"/>
      <c r="U298" s="372"/>
      <c r="V298" s="313" t="s">
        <v>303</v>
      </c>
      <c r="W298" s="313"/>
      <c r="X298" s="313"/>
      <c r="Y298" s="314"/>
      <c r="Z298" s="115"/>
    </row>
    <row r="299" spans="1:26" ht="20.100000000000001" customHeight="1" x14ac:dyDescent="0.15">
      <c r="B299" s="159"/>
      <c r="E299" s="315" t="s">
        <v>203</v>
      </c>
      <c r="F299" s="316"/>
      <c r="G299" s="373"/>
      <c r="H299" s="318" t="s">
        <v>180</v>
      </c>
      <c r="I299" s="319"/>
      <c r="J299" s="319"/>
      <c r="K299" s="320"/>
      <c r="L299" s="14"/>
      <c r="M299" s="15"/>
      <c r="N299" s="322"/>
      <c r="O299" s="322"/>
      <c r="P299" s="322"/>
      <c r="Q299" s="322"/>
      <c r="R299" s="324"/>
      <c r="S299" s="325"/>
      <c r="T299" s="325"/>
      <c r="U299" s="326"/>
      <c r="V299" s="325"/>
      <c r="W299" s="325"/>
      <c r="X299" s="325"/>
      <c r="Y299" s="327"/>
      <c r="Z299" s="159"/>
    </row>
    <row r="300" spans="1:26" ht="30" customHeight="1" x14ac:dyDescent="0.15">
      <c r="B300" s="159"/>
      <c r="E300" s="329"/>
      <c r="F300" s="330"/>
      <c r="G300" s="374"/>
      <c r="H300" s="332" t="s">
        <v>239</v>
      </c>
      <c r="I300" s="333"/>
      <c r="J300" s="333"/>
      <c r="K300" s="334"/>
      <c r="L300" s="10"/>
      <c r="M300" s="11"/>
      <c r="N300" s="336"/>
      <c r="O300" s="336"/>
      <c r="P300" s="336"/>
      <c r="Q300" s="336"/>
      <c r="R300" s="360" t="s">
        <v>276</v>
      </c>
      <c r="S300" s="361"/>
      <c r="T300" s="361"/>
      <c r="U300" s="362"/>
      <c r="V300" s="361" t="s">
        <v>278</v>
      </c>
      <c r="W300" s="361"/>
      <c r="X300" s="361"/>
      <c r="Y300" s="363"/>
      <c r="Z300" s="159"/>
    </row>
    <row r="301" spans="1:26" ht="69.95" customHeight="1" x14ac:dyDescent="0.15">
      <c r="B301" s="159"/>
      <c r="E301" s="329"/>
      <c r="F301" s="330"/>
      <c r="G301" s="374"/>
      <c r="H301" s="332" t="s">
        <v>240</v>
      </c>
      <c r="I301" s="333"/>
      <c r="J301" s="333"/>
      <c r="K301" s="334"/>
      <c r="L301" s="10"/>
      <c r="M301" s="11"/>
      <c r="N301" s="336"/>
      <c r="O301" s="336"/>
      <c r="P301" s="336"/>
      <c r="Q301" s="336"/>
      <c r="R301" s="360" t="s">
        <v>277</v>
      </c>
      <c r="S301" s="361"/>
      <c r="T301" s="361"/>
      <c r="U301" s="362"/>
      <c r="V301" s="361" t="s">
        <v>278</v>
      </c>
      <c r="W301" s="361"/>
      <c r="X301" s="361"/>
      <c r="Y301" s="363"/>
      <c r="Z301" s="159"/>
    </row>
    <row r="302" spans="1:26" ht="39.950000000000003" customHeight="1" x14ac:dyDescent="0.15">
      <c r="A302" s="328">
        <f>IFERROR(IF(AND($L302="○", TRIM($N302)=""),1001,0),3)</f>
        <v>0</v>
      </c>
      <c r="B302" s="159"/>
      <c r="E302" s="341"/>
      <c r="F302" s="342"/>
      <c r="G302" s="375"/>
      <c r="H302" s="344" t="s">
        <v>241</v>
      </c>
      <c r="I302" s="345"/>
      <c r="J302" s="345"/>
      <c r="K302" s="346"/>
      <c r="L302" s="12"/>
      <c r="M302" s="13"/>
      <c r="N302" s="4"/>
      <c r="O302" s="5"/>
      <c r="P302" s="5"/>
      <c r="Q302" s="6"/>
      <c r="R302" s="347"/>
      <c r="S302" s="348"/>
      <c r="T302" s="348"/>
      <c r="U302" s="349"/>
      <c r="V302" s="348"/>
      <c r="W302" s="348"/>
      <c r="X302" s="348"/>
      <c r="Y302" s="350"/>
      <c r="Z302" s="159"/>
    </row>
    <row r="303" spans="1:26" ht="30" customHeight="1" x14ac:dyDescent="0.15">
      <c r="B303" s="159"/>
      <c r="E303" s="376" t="s">
        <v>204</v>
      </c>
      <c r="F303" s="377"/>
      <c r="G303" s="378"/>
      <c r="H303" s="379" t="s">
        <v>242</v>
      </c>
      <c r="I303" s="380"/>
      <c r="J303" s="380"/>
      <c r="K303" s="381"/>
      <c r="L303" s="16"/>
      <c r="M303" s="17"/>
      <c r="N303" s="382"/>
      <c r="O303" s="382"/>
      <c r="P303" s="382"/>
      <c r="Q303" s="382"/>
      <c r="R303" s="383" t="s">
        <v>279</v>
      </c>
      <c r="S303" s="384"/>
      <c r="T303" s="384"/>
      <c r="U303" s="385"/>
      <c r="V303" s="384" t="s">
        <v>280</v>
      </c>
      <c r="W303" s="384"/>
      <c r="X303" s="384"/>
      <c r="Y303" s="386"/>
      <c r="Z303" s="159"/>
    </row>
    <row r="304" spans="1:26" ht="20.100000000000001" customHeight="1" x14ac:dyDescent="0.15">
      <c r="B304" s="159"/>
      <c r="E304" s="376" t="s">
        <v>205</v>
      </c>
      <c r="F304" s="377"/>
      <c r="G304" s="378"/>
      <c r="H304" s="379" t="s">
        <v>181</v>
      </c>
      <c r="I304" s="380"/>
      <c r="J304" s="380"/>
      <c r="K304" s="381"/>
      <c r="L304" s="16"/>
      <c r="M304" s="17"/>
      <c r="N304" s="382"/>
      <c r="O304" s="382"/>
      <c r="P304" s="382"/>
      <c r="Q304" s="382"/>
      <c r="R304" s="387"/>
      <c r="S304" s="388"/>
      <c r="T304" s="388"/>
      <c r="U304" s="389"/>
      <c r="V304" s="388"/>
      <c r="W304" s="388"/>
      <c r="X304" s="388"/>
      <c r="Y304" s="390"/>
      <c r="Z304" s="159"/>
    </row>
    <row r="305" spans="1:26" ht="20.100000000000001" customHeight="1" x14ac:dyDescent="0.15">
      <c r="B305" s="159"/>
      <c r="E305" s="315" t="s">
        <v>206</v>
      </c>
      <c r="F305" s="316"/>
      <c r="G305" s="373"/>
      <c r="H305" s="318" t="s">
        <v>182</v>
      </c>
      <c r="I305" s="319"/>
      <c r="J305" s="319"/>
      <c r="K305" s="320"/>
      <c r="L305" s="14"/>
      <c r="M305" s="15"/>
      <c r="N305" s="336"/>
      <c r="O305" s="336"/>
      <c r="P305" s="336"/>
      <c r="Q305" s="336"/>
      <c r="R305" s="324"/>
      <c r="S305" s="325"/>
      <c r="T305" s="325"/>
      <c r="U305" s="326"/>
      <c r="V305" s="325"/>
      <c r="W305" s="325"/>
      <c r="X305" s="325"/>
      <c r="Y305" s="327"/>
      <c r="Z305" s="159"/>
    </row>
    <row r="306" spans="1:26" ht="20.100000000000001" customHeight="1" x14ac:dyDescent="0.15">
      <c r="B306" s="159"/>
      <c r="E306" s="329"/>
      <c r="F306" s="330"/>
      <c r="G306" s="374"/>
      <c r="H306" s="332" t="s">
        <v>243</v>
      </c>
      <c r="I306" s="333"/>
      <c r="J306" s="333"/>
      <c r="K306" s="334"/>
      <c r="L306" s="10"/>
      <c r="M306" s="11"/>
      <c r="N306" s="336"/>
      <c r="O306" s="336"/>
      <c r="P306" s="336"/>
      <c r="Q306" s="336"/>
      <c r="R306" s="360" t="s">
        <v>281</v>
      </c>
      <c r="S306" s="361"/>
      <c r="T306" s="361"/>
      <c r="U306" s="362"/>
      <c r="V306" s="361" t="s">
        <v>275</v>
      </c>
      <c r="W306" s="361"/>
      <c r="X306" s="361"/>
      <c r="Y306" s="363"/>
      <c r="Z306" s="159"/>
    </row>
    <row r="307" spans="1:26" ht="30" customHeight="1" x14ac:dyDescent="0.15">
      <c r="B307" s="159"/>
      <c r="E307" s="329"/>
      <c r="F307" s="330"/>
      <c r="G307" s="374"/>
      <c r="H307" s="332" t="s">
        <v>244</v>
      </c>
      <c r="I307" s="333"/>
      <c r="J307" s="333"/>
      <c r="K307" s="334"/>
      <c r="L307" s="10"/>
      <c r="M307" s="11"/>
      <c r="N307" s="336"/>
      <c r="O307" s="336"/>
      <c r="P307" s="336"/>
      <c r="Q307" s="336"/>
      <c r="R307" s="360" t="s">
        <v>282</v>
      </c>
      <c r="S307" s="361"/>
      <c r="T307" s="361"/>
      <c r="U307" s="362"/>
      <c r="V307" s="361" t="s">
        <v>283</v>
      </c>
      <c r="W307" s="361"/>
      <c r="X307" s="361"/>
      <c r="Y307" s="363"/>
      <c r="Z307" s="159"/>
    </row>
    <row r="308" spans="1:26" ht="20.100000000000001" customHeight="1" x14ac:dyDescent="0.15">
      <c r="B308" s="159"/>
      <c r="E308" s="329"/>
      <c r="F308" s="330"/>
      <c r="G308" s="374"/>
      <c r="H308" s="332" t="s">
        <v>183</v>
      </c>
      <c r="I308" s="333"/>
      <c r="J308" s="333"/>
      <c r="K308" s="334"/>
      <c r="L308" s="10"/>
      <c r="M308" s="11"/>
      <c r="N308" s="336"/>
      <c r="O308" s="336"/>
      <c r="P308" s="336"/>
      <c r="Q308" s="336"/>
      <c r="R308" s="337"/>
      <c r="S308" s="338"/>
      <c r="T308" s="338"/>
      <c r="U308" s="339"/>
      <c r="V308" s="338"/>
      <c r="W308" s="338"/>
      <c r="X308" s="338"/>
      <c r="Y308" s="340"/>
      <c r="Z308" s="159"/>
    </row>
    <row r="309" spans="1:26" ht="30" customHeight="1" x14ac:dyDescent="0.15">
      <c r="B309" s="159"/>
      <c r="E309" s="329"/>
      <c r="F309" s="330"/>
      <c r="G309" s="374"/>
      <c r="H309" s="332" t="s">
        <v>245</v>
      </c>
      <c r="I309" s="333"/>
      <c r="J309" s="333"/>
      <c r="K309" s="334"/>
      <c r="L309" s="10"/>
      <c r="M309" s="11"/>
      <c r="N309" s="336"/>
      <c r="O309" s="336"/>
      <c r="P309" s="336"/>
      <c r="Q309" s="336"/>
      <c r="R309" s="360" t="s">
        <v>284</v>
      </c>
      <c r="S309" s="361"/>
      <c r="T309" s="361"/>
      <c r="U309" s="362"/>
      <c r="V309" s="361" t="s">
        <v>271</v>
      </c>
      <c r="W309" s="361"/>
      <c r="X309" s="361"/>
      <c r="Y309" s="363"/>
      <c r="Z309" s="159"/>
    </row>
    <row r="310" spans="1:26" ht="20.100000000000001" customHeight="1" x14ac:dyDescent="0.15">
      <c r="B310" s="159"/>
      <c r="E310" s="329"/>
      <c r="F310" s="330"/>
      <c r="G310" s="374"/>
      <c r="H310" s="332" t="s">
        <v>184</v>
      </c>
      <c r="I310" s="333"/>
      <c r="J310" s="333"/>
      <c r="K310" s="334"/>
      <c r="L310" s="10"/>
      <c r="M310" s="11"/>
      <c r="N310" s="336"/>
      <c r="O310" s="336"/>
      <c r="P310" s="336"/>
      <c r="Q310" s="336"/>
      <c r="R310" s="337"/>
      <c r="S310" s="338"/>
      <c r="T310" s="338"/>
      <c r="U310" s="339"/>
      <c r="V310" s="338"/>
      <c r="W310" s="338"/>
      <c r="X310" s="338"/>
      <c r="Y310" s="340"/>
      <c r="Z310" s="159"/>
    </row>
    <row r="311" spans="1:26" ht="69.95" customHeight="1" x14ac:dyDescent="0.15">
      <c r="B311" s="159"/>
      <c r="E311" s="329"/>
      <c r="F311" s="330"/>
      <c r="G311" s="374"/>
      <c r="H311" s="391" t="s">
        <v>246</v>
      </c>
      <c r="I311" s="392"/>
      <c r="J311" s="392"/>
      <c r="K311" s="393"/>
      <c r="L311" s="12"/>
      <c r="M311" s="13"/>
      <c r="N311" s="394"/>
      <c r="O311" s="394"/>
      <c r="P311" s="394"/>
      <c r="Q311" s="394"/>
      <c r="R311" s="395" t="s">
        <v>285</v>
      </c>
      <c r="S311" s="396"/>
      <c r="T311" s="396"/>
      <c r="U311" s="397"/>
      <c r="V311" s="396" t="s">
        <v>286</v>
      </c>
      <c r="W311" s="396"/>
      <c r="X311" s="396"/>
      <c r="Y311" s="398"/>
      <c r="Z311" s="159"/>
    </row>
    <row r="312" spans="1:26" ht="20.100000000000001" customHeight="1" x14ac:dyDescent="0.15">
      <c r="B312" s="159"/>
      <c r="E312" s="315" t="s">
        <v>207</v>
      </c>
      <c r="F312" s="316"/>
      <c r="G312" s="373"/>
      <c r="H312" s="318" t="s">
        <v>247</v>
      </c>
      <c r="I312" s="319"/>
      <c r="J312" s="319"/>
      <c r="K312" s="320"/>
      <c r="L312" s="14"/>
      <c r="M312" s="15"/>
      <c r="N312" s="322"/>
      <c r="O312" s="322"/>
      <c r="P312" s="322"/>
      <c r="Q312" s="322"/>
      <c r="R312" s="355" t="s">
        <v>287</v>
      </c>
      <c r="S312" s="356"/>
      <c r="T312" s="356"/>
      <c r="U312" s="357"/>
      <c r="V312" s="356" t="s">
        <v>289</v>
      </c>
      <c r="W312" s="356"/>
      <c r="X312" s="356"/>
      <c r="Y312" s="358"/>
      <c r="Z312" s="159"/>
    </row>
    <row r="313" spans="1:26" ht="20.100000000000001" customHeight="1" x14ac:dyDescent="0.15">
      <c r="B313" s="159"/>
      <c r="E313" s="341"/>
      <c r="F313" s="342"/>
      <c r="G313" s="375"/>
      <c r="H313" s="344" t="s">
        <v>248</v>
      </c>
      <c r="I313" s="345"/>
      <c r="J313" s="345"/>
      <c r="K313" s="346"/>
      <c r="L313" s="12"/>
      <c r="M313" s="13"/>
      <c r="N313" s="352"/>
      <c r="O313" s="352"/>
      <c r="P313" s="352"/>
      <c r="Q313" s="352"/>
      <c r="R313" s="364" t="s">
        <v>288</v>
      </c>
      <c r="S313" s="365"/>
      <c r="T313" s="365"/>
      <c r="U313" s="366"/>
      <c r="V313" s="365" t="s">
        <v>289</v>
      </c>
      <c r="W313" s="365"/>
      <c r="X313" s="365"/>
      <c r="Y313" s="367"/>
      <c r="Z313" s="159"/>
    </row>
    <row r="314" spans="1:26" ht="20.100000000000001" customHeight="1" x14ac:dyDescent="0.15">
      <c r="B314" s="159"/>
      <c r="E314" s="315" t="s">
        <v>208</v>
      </c>
      <c r="F314" s="316"/>
      <c r="G314" s="373"/>
      <c r="H314" s="318" t="s">
        <v>185</v>
      </c>
      <c r="I314" s="319"/>
      <c r="J314" s="319"/>
      <c r="K314" s="320"/>
      <c r="L314" s="14"/>
      <c r="M314" s="15"/>
      <c r="N314" s="322"/>
      <c r="O314" s="322"/>
      <c r="P314" s="322"/>
      <c r="Q314" s="322"/>
      <c r="R314" s="324"/>
      <c r="S314" s="325"/>
      <c r="T314" s="325"/>
      <c r="U314" s="326"/>
      <c r="V314" s="325"/>
      <c r="W314" s="325"/>
      <c r="X314" s="325"/>
      <c r="Y314" s="327"/>
      <c r="Z314" s="159"/>
    </row>
    <row r="315" spans="1:26" ht="30" customHeight="1" x14ac:dyDescent="0.15">
      <c r="B315" s="159"/>
      <c r="E315" s="329"/>
      <c r="F315" s="330"/>
      <c r="G315" s="374"/>
      <c r="H315" s="332" t="s">
        <v>223</v>
      </c>
      <c r="I315" s="333"/>
      <c r="J315" s="333"/>
      <c r="K315" s="334"/>
      <c r="L315" s="10"/>
      <c r="M315" s="11"/>
      <c r="N315" s="336"/>
      <c r="O315" s="336"/>
      <c r="P315" s="336"/>
      <c r="Q315" s="336"/>
      <c r="R315" s="337"/>
      <c r="S315" s="338"/>
      <c r="T315" s="338"/>
      <c r="U315" s="339"/>
      <c r="V315" s="338"/>
      <c r="W315" s="338"/>
      <c r="X315" s="338"/>
      <c r="Y315" s="340"/>
      <c r="Z315" s="159"/>
    </row>
    <row r="316" spans="1:26" ht="20.100000000000001" customHeight="1" x14ac:dyDescent="0.15">
      <c r="B316" s="159"/>
      <c r="E316" s="329"/>
      <c r="F316" s="330"/>
      <c r="G316" s="374"/>
      <c r="H316" s="332" t="s">
        <v>186</v>
      </c>
      <c r="I316" s="333"/>
      <c r="J316" s="333"/>
      <c r="K316" s="334"/>
      <c r="L316" s="10"/>
      <c r="M316" s="11"/>
      <c r="N316" s="336"/>
      <c r="O316" s="336"/>
      <c r="P316" s="336"/>
      <c r="Q316" s="336"/>
      <c r="R316" s="337"/>
      <c r="S316" s="338"/>
      <c r="T316" s="338"/>
      <c r="U316" s="339"/>
      <c r="V316" s="338"/>
      <c r="W316" s="338"/>
      <c r="X316" s="338"/>
      <c r="Y316" s="340"/>
      <c r="Z316" s="159"/>
    </row>
    <row r="317" spans="1:26" ht="20.100000000000001" customHeight="1" x14ac:dyDescent="0.15">
      <c r="B317" s="159"/>
      <c r="E317" s="329"/>
      <c r="F317" s="330"/>
      <c r="G317" s="374"/>
      <c r="H317" s="332" t="s">
        <v>187</v>
      </c>
      <c r="I317" s="333"/>
      <c r="J317" s="333"/>
      <c r="K317" s="334"/>
      <c r="L317" s="10"/>
      <c r="M317" s="11"/>
      <c r="N317" s="336"/>
      <c r="O317" s="336"/>
      <c r="P317" s="336"/>
      <c r="Q317" s="336"/>
      <c r="R317" s="337"/>
      <c r="S317" s="338"/>
      <c r="T317" s="338"/>
      <c r="U317" s="339"/>
      <c r="V317" s="338"/>
      <c r="W317" s="338"/>
      <c r="X317" s="338"/>
      <c r="Y317" s="340"/>
      <c r="Z317" s="159"/>
    </row>
    <row r="318" spans="1:26" ht="20.100000000000001" customHeight="1" x14ac:dyDescent="0.15">
      <c r="B318" s="159"/>
      <c r="E318" s="329"/>
      <c r="F318" s="330"/>
      <c r="G318" s="374"/>
      <c r="H318" s="332" t="s">
        <v>249</v>
      </c>
      <c r="I318" s="333"/>
      <c r="J318" s="333"/>
      <c r="K318" s="334"/>
      <c r="L318" s="10"/>
      <c r="M318" s="11"/>
      <c r="N318" s="336"/>
      <c r="O318" s="336"/>
      <c r="P318" s="336"/>
      <c r="Q318" s="336"/>
      <c r="R318" s="360" t="s">
        <v>290</v>
      </c>
      <c r="S318" s="361"/>
      <c r="T318" s="361"/>
      <c r="U318" s="362"/>
      <c r="V318" s="361"/>
      <c r="W318" s="361"/>
      <c r="X318" s="361"/>
      <c r="Y318" s="363"/>
      <c r="Z318" s="159"/>
    </row>
    <row r="319" spans="1:26" ht="39.950000000000003" customHeight="1" x14ac:dyDescent="0.15">
      <c r="A319" s="328">
        <f>IFERROR(IF(AND($L319="○", TRIM($N319)=""),1001,0),3)</f>
        <v>0</v>
      </c>
      <c r="B319" s="159"/>
      <c r="E319" s="341"/>
      <c r="F319" s="342"/>
      <c r="G319" s="375"/>
      <c r="H319" s="344" t="s">
        <v>250</v>
      </c>
      <c r="I319" s="345"/>
      <c r="J319" s="345"/>
      <c r="K319" s="346"/>
      <c r="L319" s="12"/>
      <c r="M319" s="13"/>
      <c r="N319" s="4"/>
      <c r="O319" s="5"/>
      <c r="P319" s="5"/>
      <c r="Q319" s="6"/>
      <c r="R319" s="347"/>
      <c r="S319" s="348"/>
      <c r="T319" s="348"/>
      <c r="U319" s="349"/>
      <c r="V319" s="348"/>
      <c r="W319" s="348"/>
      <c r="X319" s="348"/>
      <c r="Y319" s="350"/>
      <c r="Z319" s="159"/>
    </row>
    <row r="320" spans="1:26" ht="20.100000000000001" customHeight="1" x14ac:dyDescent="0.15">
      <c r="B320" s="159"/>
      <c r="E320" s="315" t="s">
        <v>209</v>
      </c>
      <c r="F320" s="316"/>
      <c r="G320" s="373"/>
      <c r="H320" s="318" t="s">
        <v>173</v>
      </c>
      <c r="I320" s="319"/>
      <c r="J320" s="319"/>
      <c r="K320" s="320"/>
      <c r="L320" s="14"/>
      <c r="M320" s="15"/>
      <c r="N320" s="336"/>
      <c r="O320" s="336"/>
      <c r="P320" s="336"/>
      <c r="Q320" s="336"/>
      <c r="R320" s="324"/>
      <c r="S320" s="325"/>
      <c r="T320" s="325"/>
      <c r="U320" s="326"/>
      <c r="V320" s="325"/>
      <c r="W320" s="325"/>
      <c r="X320" s="325"/>
      <c r="Y320" s="327"/>
      <c r="Z320" s="159"/>
    </row>
    <row r="321" spans="1:26" ht="20.100000000000001" customHeight="1" x14ac:dyDescent="0.15">
      <c r="B321" s="159"/>
      <c r="E321" s="329"/>
      <c r="F321" s="330"/>
      <c r="G321" s="374"/>
      <c r="H321" s="332" t="s">
        <v>174</v>
      </c>
      <c r="I321" s="333"/>
      <c r="J321" s="333"/>
      <c r="K321" s="334"/>
      <c r="L321" s="10"/>
      <c r="M321" s="11"/>
      <c r="N321" s="336"/>
      <c r="O321" s="336"/>
      <c r="P321" s="336"/>
      <c r="Q321" s="336"/>
      <c r="R321" s="337"/>
      <c r="S321" s="338"/>
      <c r="T321" s="338"/>
      <c r="U321" s="339"/>
      <c r="V321" s="338"/>
      <c r="W321" s="338"/>
      <c r="X321" s="338"/>
      <c r="Y321" s="340"/>
      <c r="Z321" s="159"/>
    </row>
    <row r="322" spans="1:26" ht="39.950000000000003" customHeight="1" x14ac:dyDescent="0.15">
      <c r="B322" s="159"/>
      <c r="E322" s="329"/>
      <c r="F322" s="330"/>
      <c r="G322" s="374"/>
      <c r="H322" s="332" t="s">
        <v>251</v>
      </c>
      <c r="I322" s="333"/>
      <c r="J322" s="333"/>
      <c r="K322" s="334"/>
      <c r="L322" s="10"/>
      <c r="M322" s="11"/>
      <c r="N322" s="336"/>
      <c r="O322" s="336"/>
      <c r="P322" s="336"/>
      <c r="Q322" s="336"/>
      <c r="R322" s="360" t="s">
        <v>291</v>
      </c>
      <c r="S322" s="361"/>
      <c r="T322" s="361"/>
      <c r="U322" s="362"/>
      <c r="V322" s="361"/>
      <c r="W322" s="361"/>
      <c r="X322" s="361"/>
      <c r="Y322" s="363"/>
      <c r="Z322" s="159"/>
    </row>
    <row r="323" spans="1:26" ht="30" customHeight="1" x14ac:dyDescent="0.15">
      <c r="B323" s="159"/>
      <c r="E323" s="329"/>
      <c r="F323" s="330"/>
      <c r="G323" s="374"/>
      <c r="H323" s="332" t="s">
        <v>175</v>
      </c>
      <c r="I323" s="333"/>
      <c r="J323" s="333"/>
      <c r="K323" s="334"/>
      <c r="L323" s="10"/>
      <c r="M323" s="11"/>
      <c r="N323" s="336"/>
      <c r="O323" s="336"/>
      <c r="P323" s="336"/>
      <c r="Q323" s="336"/>
      <c r="R323" s="337"/>
      <c r="S323" s="338"/>
      <c r="T323" s="338"/>
      <c r="U323" s="339"/>
      <c r="V323" s="338"/>
      <c r="W323" s="338"/>
      <c r="X323" s="338"/>
      <c r="Y323" s="340"/>
      <c r="Z323" s="159"/>
    </row>
    <row r="324" spans="1:26" ht="20.100000000000001" customHeight="1" x14ac:dyDescent="0.15">
      <c r="B324" s="159"/>
      <c r="E324" s="329"/>
      <c r="F324" s="330"/>
      <c r="G324" s="374"/>
      <c r="H324" s="332" t="s">
        <v>176</v>
      </c>
      <c r="I324" s="333"/>
      <c r="J324" s="333"/>
      <c r="K324" s="334"/>
      <c r="L324" s="10"/>
      <c r="M324" s="11"/>
      <c r="N324" s="336"/>
      <c r="O324" s="336"/>
      <c r="P324" s="336"/>
      <c r="Q324" s="336"/>
      <c r="R324" s="337"/>
      <c r="S324" s="338"/>
      <c r="T324" s="338"/>
      <c r="U324" s="339"/>
      <c r="V324" s="338"/>
      <c r="W324" s="338"/>
      <c r="X324" s="338"/>
      <c r="Y324" s="340"/>
      <c r="Z324" s="159"/>
    </row>
    <row r="325" spans="1:26" ht="20.100000000000001" customHeight="1" x14ac:dyDescent="0.15">
      <c r="B325" s="159"/>
      <c r="E325" s="329"/>
      <c r="F325" s="330"/>
      <c r="G325" s="374"/>
      <c r="H325" s="332" t="s">
        <v>177</v>
      </c>
      <c r="I325" s="333"/>
      <c r="J325" s="333"/>
      <c r="K325" s="334"/>
      <c r="L325" s="10"/>
      <c r="M325" s="11"/>
      <c r="N325" s="336"/>
      <c r="O325" s="336"/>
      <c r="P325" s="336"/>
      <c r="Q325" s="336"/>
      <c r="R325" s="337"/>
      <c r="S325" s="338"/>
      <c r="T325" s="338"/>
      <c r="U325" s="339"/>
      <c r="V325" s="338"/>
      <c r="W325" s="338"/>
      <c r="X325" s="338"/>
      <c r="Y325" s="340"/>
      <c r="Z325" s="159"/>
    </row>
    <row r="326" spans="1:26" ht="20.100000000000001" customHeight="1" x14ac:dyDescent="0.15">
      <c r="B326" s="159"/>
      <c r="E326" s="329"/>
      <c r="F326" s="330"/>
      <c r="G326" s="374"/>
      <c r="H326" s="332" t="s">
        <v>178</v>
      </c>
      <c r="I326" s="333"/>
      <c r="J326" s="333"/>
      <c r="K326" s="334"/>
      <c r="L326" s="10"/>
      <c r="M326" s="11"/>
      <c r="N326" s="336"/>
      <c r="O326" s="336"/>
      <c r="P326" s="336"/>
      <c r="Q326" s="336"/>
      <c r="R326" s="337"/>
      <c r="S326" s="338"/>
      <c r="T326" s="338"/>
      <c r="U326" s="339"/>
      <c r="V326" s="338"/>
      <c r="W326" s="338"/>
      <c r="X326" s="338"/>
      <c r="Y326" s="340"/>
      <c r="Z326" s="159"/>
    </row>
    <row r="327" spans="1:26" ht="39.950000000000003" customHeight="1" x14ac:dyDescent="0.15">
      <c r="A327" s="328">
        <f>IFERROR(IF(AND($L327="○", TRIM($N327)=""),1001,0),3)</f>
        <v>0</v>
      </c>
      <c r="B327" s="159"/>
      <c r="E327" s="341"/>
      <c r="F327" s="342"/>
      <c r="G327" s="375"/>
      <c r="H327" s="344" t="s">
        <v>252</v>
      </c>
      <c r="I327" s="345"/>
      <c r="J327" s="345"/>
      <c r="K327" s="346"/>
      <c r="L327" s="12"/>
      <c r="M327" s="13"/>
      <c r="N327" s="4"/>
      <c r="O327" s="5"/>
      <c r="P327" s="5"/>
      <c r="Q327" s="6"/>
      <c r="R327" s="347"/>
      <c r="S327" s="348"/>
      <c r="T327" s="348"/>
      <c r="U327" s="349"/>
      <c r="V327" s="348"/>
      <c r="W327" s="348"/>
      <c r="X327" s="348"/>
      <c r="Y327" s="350"/>
      <c r="Z327" s="159"/>
    </row>
    <row r="328" spans="1:26" ht="30" customHeight="1" x14ac:dyDescent="0.15">
      <c r="B328" s="159"/>
      <c r="E328" s="315" t="s">
        <v>210</v>
      </c>
      <c r="F328" s="316"/>
      <c r="G328" s="373"/>
      <c r="H328" s="318" t="s">
        <v>188</v>
      </c>
      <c r="I328" s="319"/>
      <c r="J328" s="319"/>
      <c r="K328" s="320"/>
      <c r="L328" s="14"/>
      <c r="M328" s="15"/>
      <c r="N328" s="322"/>
      <c r="O328" s="322"/>
      <c r="P328" s="322"/>
      <c r="Q328" s="322"/>
      <c r="R328" s="324"/>
      <c r="S328" s="325"/>
      <c r="T328" s="325"/>
      <c r="U328" s="326"/>
      <c r="V328" s="325"/>
      <c r="W328" s="325"/>
      <c r="X328" s="325"/>
      <c r="Y328" s="327"/>
      <c r="Z328" s="159"/>
    </row>
    <row r="329" spans="1:26" ht="20.100000000000001" customHeight="1" x14ac:dyDescent="0.15">
      <c r="B329" s="159"/>
      <c r="E329" s="341"/>
      <c r="F329" s="342"/>
      <c r="G329" s="375"/>
      <c r="H329" s="344" t="s">
        <v>189</v>
      </c>
      <c r="I329" s="345"/>
      <c r="J329" s="345"/>
      <c r="K329" s="346"/>
      <c r="L329" s="12"/>
      <c r="M329" s="13"/>
      <c r="N329" s="352"/>
      <c r="O329" s="352"/>
      <c r="P329" s="352"/>
      <c r="Q329" s="352"/>
      <c r="R329" s="347"/>
      <c r="S329" s="348"/>
      <c r="T329" s="348"/>
      <c r="U329" s="349"/>
      <c r="V329" s="348"/>
      <c r="W329" s="348"/>
      <c r="X329" s="348"/>
      <c r="Y329" s="350"/>
      <c r="Z329" s="159"/>
    </row>
    <row r="330" spans="1:26" ht="20.100000000000001" customHeight="1" x14ac:dyDescent="0.15">
      <c r="B330" s="159"/>
      <c r="E330" s="315" t="s">
        <v>211</v>
      </c>
      <c r="F330" s="316"/>
      <c r="G330" s="373"/>
      <c r="H330" s="318" t="s">
        <v>190</v>
      </c>
      <c r="I330" s="319"/>
      <c r="J330" s="319"/>
      <c r="K330" s="320"/>
      <c r="L330" s="14"/>
      <c r="M330" s="15"/>
      <c r="N330" s="322"/>
      <c r="O330" s="322"/>
      <c r="P330" s="322"/>
      <c r="Q330" s="322"/>
      <c r="R330" s="324"/>
      <c r="S330" s="325"/>
      <c r="T330" s="325"/>
      <c r="U330" s="326"/>
      <c r="V330" s="325"/>
      <c r="W330" s="325"/>
      <c r="X330" s="325"/>
      <c r="Y330" s="327"/>
      <c r="Z330" s="159"/>
    </row>
    <row r="331" spans="1:26" ht="20.100000000000001" customHeight="1" x14ac:dyDescent="0.15">
      <c r="B331" s="159"/>
      <c r="E331" s="329"/>
      <c r="F331" s="330"/>
      <c r="G331" s="374"/>
      <c r="H331" s="332" t="s">
        <v>191</v>
      </c>
      <c r="I331" s="333"/>
      <c r="J331" s="333"/>
      <c r="K331" s="334"/>
      <c r="L331" s="10"/>
      <c r="M331" s="11"/>
      <c r="N331" s="336"/>
      <c r="O331" s="336"/>
      <c r="P331" s="336"/>
      <c r="Q331" s="336"/>
      <c r="R331" s="337"/>
      <c r="S331" s="338"/>
      <c r="T331" s="338"/>
      <c r="U331" s="339"/>
      <c r="V331" s="338"/>
      <c r="W331" s="338"/>
      <c r="X331" s="338"/>
      <c r="Y331" s="340"/>
      <c r="Z331" s="159"/>
    </row>
    <row r="332" spans="1:26" ht="20.100000000000001" customHeight="1" x14ac:dyDescent="0.15">
      <c r="B332" s="159"/>
      <c r="E332" s="341"/>
      <c r="F332" s="342"/>
      <c r="G332" s="375"/>
      <c r="H332" s="344" t="s">
        <v>192</v>
      </c>
      <c r="I332" s="345"/>
      <c r="J332" s="345"/>
      <c r="K332" s="346"/>
      <c r="L332" s="12"/>
      <c r="M332" s="13"/>
      <c r="N332" s="352"/>
      <c r="O332" s="352"/>
      <c r="P332" s="352"/>
      <c r="Q332" s="352"/>
      <c r="R332" s="347"/>
      <c r="S332" s="348"/>
      <c r="T332" s="348"/>
      <c r="U332" s="349"/>
      <c r="V332" s="348"/>
      <c r="W332" s="348"/>
      <c r="X332" s="348"/>
      <c r="Y332" s="350"/>
      <c r="Z332" s="159"/>
    </row>
    <row r="333" spans="1:26" ht="20.100000000000001" customHeight="1" x14ac:dyDescent="0.15">
      <c r="B333" s="159"/>
      <c r="E333" s="315" t="s">
        <v>212</v>
      </c>
      <c r="F333" s="316"/>
      <c r="G333" s="373"/>
      <c r="H333" s="318" t="s">
        <v>193</v>
      </c>
      <c r="I333" s="319"/>
      <c r="J333" s="319"/>
      <c r="K333" s="320"/>
      <c r="L333" s="14"/>
      <c r="M333" s="15"/>
      <c r="N333" s="322"/>
      <c r="O333" s="322"/>
      <c r="P333" s="322"/>
      <c r="Q333" s="322"/>
      <c r="R333" s="324"/>
      <c r="S333" s="325"/>
      <c r="T333" s="325"/>
      <c r="U333" s="326"/>
      <c r="V333" s="325"/>
      <c r="W333" s="325"/>
      <c r="X333" s="325"/>
      <c r="Y333" s="327"/>
      <c r="Z333" s="159"/>
    </row>
    <row r="334" spans="1:26" ht="20.100000000000001" customHeight="1" x14ac:dyDescent="0.15">
      <c r="B334" s="159"/>
      <c r="E334" s="329"/>
      <c r="F334" s="330"/>
      <c r="G334" s="374"/>
      <c r="H334" s="332" t="s">
        <v>194</v>
      </c>
      <c r="I334" s="333"/>
      <c r="J334" s="333"/>
      <c r="K334" s="334"/>
      <c r="L334" s="10"/>
      <c r="M334" s="11"/>
      <c r="N334" s="336"/>
      <c r="O334" s="336"/>
      <c r="P334" s="336"/>
      <c r="Q334" s="336"/>
      <c r="R334" s="337"/>
      <c r="S334" s="338"/>
      <c r="T334" s="338"/>
      <c r="U334" s="339"/>
      <c r="V334" s="338"/>
      <c r="W334" s="338"/>
      <c r="X334" s="338"/>
      <c r="Y334" s="340"/>
      <c r="Z334" s="159"/>
    </row>
    <row r="335" spans="1:26" ht="20.100000000000001" customHeight="1" x14ac:dyDescent="0.15">
      <c r="B335" s="159"/>
      <c r="E335" s="329"/>
      <c r="F335" s="330"/>
      <c r="G335" s="374"/>
      <c r="H335" s="332" t="s">
        <v>195</v>
      </c>
      <c r="I335" s="333"/>
      <c r="J335" s="333"/>
      <c r="K335" s="334"/>
      <c r="L335" s="10"/>
      <c r="M335" s="11"/>
      <c r="N335" s="336"/>
      <c r="O335" s="336"/>
      <c r="P335" s="336"/>
      <c r="Q335" s="336"/>
      <c r="R335" s="337"/>
      <c r="S335" s="338"/>
      <c r="T335" s="338"/>
      <c r="U335" s="339"/>
      <c r="V335" s="338"/>
      <c r="W335" s="338"/>
      <c r="X335" s="338"/>
      <c r="Y335" s="340"/>
      <c r="Z335" s="159"/>
    </row>
    <row r="336" spans="1:26" ht="20.100000000000001" customHeight="1" x14ac:dyDescent="0.15">
      <c r="B336" s="159"/>
      <c r="E336" s="329"/>
      <c r="F336" s="330"/>
      <c r="G336" s="374"/>
      <c r="H336" s="332" t="s">
        <v>196</v>
      </c>
      <c r="I336" s="333"/>
      <c r="J336" s="333"/>
      <c r="K336" s="334"/>
      <c r="L336" s="10"/>
      <c r="M336" s="11"/>
      <c r="N336" s="336"/>
      <c r="O336" s="336"/>
      <c r="P336" s="336"/>
      <c r="Q336" s="336"/>
      <c r="R336" s="337"/>
      <c r="S336" s="338"/>
      <c r="T336" s="338"/>
      <c r="U336" s="339"/>
      <c r="V336" s="338"/>
      <c r="W336" s="338"/>
      <c r="X336" s="338"/>
      <c r="Y336" s="340"/>
      <c r="Z336" s="159"/>
    </row>
    <row r="337" spans="1:26" ht="39.950000000000003" customHeight="1" x14ac:dyDescent="0.15">
      <c r="A337" s="328">
        <f>IFERROR(IF(AND($L337="○", TRIM($N337)=""),1001,0),3)</f>
        <v>0</v>
      </c>
      <c r="B337" s="159"/>
      <c r="E337" s="341"/>
      <c r="F337" s="342"/>
      <c r="G337" s="375"/>
      <c r="H337" s="344" t="s">
        <v>253</v>
      </c>
      <c r="I337" s="345"/>
      <c r="J337" s="345"/>
      <c r="K337" s="346"/>
      <c r="L337" s="12"/>
      <c r="M337" s="13"/>
      <c r="N337" s="4"/>
      <c r="O337" s="5"/>
      <c r="P337" s="5"/>
      <c r="Q337" s="6"/>
      <c r="R337" s="347"/>
      <c r="S337" s="348"/>
      <c r="T337" s="348"/>
      <c r="U337" s="349"/>
      <c r="V337" s="348"/>
      <c r="W337" s="348"/>
      <c r="X337" s="348"/>
      <c r="Y337" s="350"/>
      <c r="Z337" s="159"/>
    </row>
    <row r="338" spans="1:26" ht="20.100000000000001" customHeight="1" x14ac:dyDescent="0.15">
      <c r="B338" s="159"/>
      <c r="E338" s="315" t="s">
        <v>213</v>
      </c>
      <c r="F338" s="316"/>
      <c r="G338" s="373"/>
      <c r="H338" s="318" t="s">
        <v>197</v>
      </c>
      <c r="I338" s="319"/>
      <c r="J338" s="319"/>
      <c r="K338" s="320"/>
      <c r="L338" s="14"/>
      <c r="M338" s="15"/>
      <c r="N338" s="322"/>
      <c r="O338" s="322"/>
      <c r="P338" s="322"/>
      <c r="Q338" s="322"/>
      <c r="R338" s="324"/>
      <c r="S338" s="325"/>
      <c r="T338" s="325"/>
      <c r="U338" s="326"/>
      <c r="V338" s="325"/>
      <c r="W338" s="325"/>
      <c r="X338" s="325"/>
      <c r="Y338" s="327"/>
      <c r="Z338" s="159"/>
    </row>
    <row r="339" spans="1:26" ht="20.100000000000001" customHeight="1" x14ac:dyDescent="0.15">
      <c r="B339" s="159"/>
      <c r="E339" s="341"/>
      <c r="F339" s="342"/>
      <c r="G339" s="375"/>
      <c r="H339" s="344" t="s">
        <v>198</v>
      </c>
      <c r="I339" s="345"/>
      <c r="J339" s="345"/>
      <c r="K339" s="346"/>
      <c r="L339" s="12"/>
      <c r="M339" s="13"/>
      <c r="N339" s="352"/>
      <c r="O339" s="352"/>
      <c r="P339" s="352"/>
      <c r="Q339" s="352"/>
      <c r="R339" s="347"/>
      <c r="S339" s="348"/>
      <c r="T339" s="348"/>
      <c r="U339" s="349"/>
      <c r="V339" s="348"/>
      <c r="W339" s="348"/>
      <c r="X339" s="348"/>
      <c r="Y339" s="350"/>
      <c r="Z339" s="159"/>
    </row>
    <row r="340" spans="1:26" ht="20.100000000000001" customHeight="1" x14ac:dyDescent="0.15">
      <c r="B340" s="159"/>
      <c r="E340" s="315" t="s">
        <v>214</v>
      </c>
      <c r="F340" s="316"/>
      <c r="G340" s="373"/>
      <c r="H340" s="318" t="s">
        <v>224</v>
      </c>
      <c r="I340" s="319"/>
      <c r="J340" s="319"/>
      <c r="K340" s="320"/>
      <c r="L340" s="14"/>
      <c r="M340" s="15"/>
      <c r="N340" s="322"/>
      <c r="O340" s="322"/>
      <c r="P340" s="322"/>
      <c r="Q340" s="322"/>
      <c r="R340" s="324"/>
      <c r="S340" s="325"/>
      <c r="T340" s="325"/>
      <c r="U340" s="326"/>
      <c r="V340" s="325"/>
      <c r="W340" s="325"/>
      <c r="X340" s="325"/>
      <c r="Y340" s="327"/>
      <c r="Z340" s="159"/>
    </row>
    <row r="341" spans="1:26" ht="20.100000000000001" customHeight="1" x14ac:dyDescent="0.15">
      <c r="B341" s="159"/>
      <c r="E341" s="341"/>
      <c r="F341" s="342"/>
      <c r="G341" s="375"/>
      <c r="H341" s="344" t="s">
        <v>199</v>
      </c>
      <c r="I341" s="345"/>
      <c r="J341" s="345"/>
      <c r="K341" s="346"/>
      <c r="L341" s="12"/>
      <c r="M341" s="13"/>
      <c r="N341" s="352"/>
      <c r="O341" s="352"/>
      <c r="P341" s="352"/>
      <c r="Q341" s="352"/>
      <c r="R341" s="347"/>
      <c r="S341" s="348"/>
      <c r="T341" s="348"/>
      <c r="U341" s="349"/>
      <c r="V341" s="348"/>
      <c r="W341" s="348"/>
      <c r="X341" s="348"/>
      <c r="Y341" s="350"/>
      <c r="Z341" s="159"/>
    </row>
    <row r="342" spans="1:26" ht="30" customHeight="1" x14ac:dyDescent="0.15">
      <c r="B342" s="159"/>
      <c r="E342" s="315" t="s">
        <v>215</v>
      </c>
      <c r="F342" s="316"/>
      <c r="G342" s="373"/>
      <c r="H342" s="318" t="s">
        <v>254</v>
      </c>
      <c r="I342" s="319"/>
      <c r="J342" s="319"/>
      <c r="K342" s="320"/>
      <c r="L342" s="14"/>
      <c r="M342" s="15"/>
      <c r="N342" s="322"/>
      <c r="O342" s="322"/>
      <c r="P342" s="322"/>
      <c r="Q342" s="322"/>
      <c r="R342" s="355" t="s">
        <v>292</v>
      </c>
      <c r="S342" s="356"/>
      <c r="T342" s="356"/>
      <c r="U342" s="357"/>
      <c r="V342" s="356" t="s">
        <v>293</v>
      </c>
      <c r="W342" s="356"/>
      <c r="X342" s="356"/>
      <c r="Y342" s="358"/>
      <c r="Z342" s="159"/>
    </row>
    <row r="343" spans="1:26" ht="30" customHeight="1" x14ac:dyDescent="0.15">
      <c r="B343" s="159"/>
      <c r="E343" s="329"/>
      <c r="F343" s="330"/>
      <c r="G343" s="374"/>
      <c r="H343" s="332" t="s">
        <v>255</v>
      </c>
      <c r="I343" s="333"/>
      <c r="J343" s="333"/>
      <c r="K343" s="334"/>
      <c r="L343" s="10"/>
      <c r="M343" s="11"/>
      <c r="N343" s="336"/>
      <c r="O343" s="336"/>
      <c r="P343" s="336"/>
      <c r="Q343" s="336"/>
      <c r="R343" s="360" t="s">
        <v>294</v>
      </c>
      <c r="S343" s="361"/>
      <c r="T343" s="361"/>
      <c r="U343" s="362"/>
      <c r="V343" s="361" t="s">
        <v>295</v>
      </c>
      <c r="W343" s="361"/>
      <c r="X343" s="361"/>
      <c r="Y343" s="363"/>
      <c r="Z343" s="159"/>
    </row>
    <row r="344" spans="1:26" ht="39.950000000000003" customHeight="1" x14ac:dyDescent="0.15">
      <c r="B344" s="159"/>
      <c r="E344" s="341"/>
      <c r="F344" s="342"/>
      <c r="G344" s="375"/>
      <c r="H344" s="344" t="s">
        <v>256</v>
      </c>
      <c r="I344" s="345"/>
      <c r="J344" s="345"/>
      <c r="K344" s="346"/>
      <c r="L344" s="12"/>
      <c r="M344" s="13"/>
      <c r="N344" s="352"/>
      <c r="O344" s="352"/>
      <c r="P344" s="352"/>
      <c r="Q344" s="352"/>
      <c r="R344" s="364" t="s">
        <v>296</v>
      </c>
      <c r="S344" s="365"/>
      <c r="T344" s="365"/>
      <c r="U344" s="366"/>
      <c r="V344" s="365" t="s">
        <v>295</v>
      </c>
      <c r="W344" s="365"/>
      <c r="X344" s="365"/>
      <c r="Y344" s="367"/>
      <c r="Z344" s="159"/>
    </row>
    <row r="345" spans="1:26" ht="90" customHeight="1" x14ac:dyDescent="0.15">
      <c r="B345" s="159"/>
      <c r="E345" s="376" t="s">
        <v>216</v>
      </c>
      <c r="F345" s="377"/>
      <c r="G345" s="378"/>
      <c r="H345" s="379" t="s">
        <v>257</v>
      </c>
      <c r="I345" s="380"/>
      <c r="J345" s="380"/>
      <c r="K345" s="381"/>
      <c r="L345" s="16"/>
      <c r="M345" s="17"/>
      <c r="N345" s="382"/>
      <c r="O345" s="382"/>
      <c r="P345" s="382"/>
      <c r="Q345" s="382"/>
      <c r="R345" s="383" t="s">
        <v>297</v>
      </c>
      <c r="S345" s="384"/>
      <c r="T345" s="384"/>
      <c r="U345" s="385"/>
      <c r="V345" s="384" t="s">
        <v>275</v>
      </c>
      <c r="W345" s="384"/>
      <c r="X345" s="384"/>
      <c r="Y345" s="386"/>
      <c r="Z345" s="159"/>
    </row>
    <row r="346" spans="1:26" ht="20.100000000000001" customHeight="1" x14ac:dyDescent="0.15">
      <c r="B346" s="159"/>
      <c r="E346" s="376" t="s">
        <v>217</v>
      </c>
      <c r="F346" s="377"/>
      <c r="G346" s="378"/>
      <c r="H346" s="379" t="s">
        <v>258</v>
      </c>
      <c r="I346" s="380"/>
      <c r="J346" s="380"/>
      <c r="K346" s="381"/>
      <c r="L346" s="16"/>
      <c r="M346" s="17"/>
      <c r="N346" s="382"/>
      <c r="O346" s="382"/>
      <c r="P346" s="382"/>
      <c r="Q346" s="382"/>
      <c r="R346" s="383" t="s">
        <v>298</v>
      </c>
      <c r="S346" s="384"/>
      <c r="T346" s="384"/>
      <c r="U346" s="385"/>
      <c r="V346" s="384" t="s">
        <v>300</v>
      </c>
      <c r="W346" s="384"/>
      <c r="X346" s="384"/>
      <c r="Y346" s="386"/>
      <c r="Z346" s="159"/>
    </row>
    <row r="347" spans="1:26" ht="20.100000000000001" customHeight="1" x14ac:dyDescent="0.15">
      <c r="B347" s="159"/>
      <c r="E347" s="376" t="s">
        <v>218</v>
      </c>
      <c r="F347" s="377"/>
      <c r="G347" s="378"/>
      <c r="H347" s="379" t="s">
        <v>259</v>
      </c>
      <c r="I347" s="380"/>
      <c r="J347" s="380"/>
      <c r="K347" s="381"/>
      <c r="L347" s="16"/>
      <c r="M347" s="17"/>
      <c r="N347" s="382"/>
      <c r="O347" s="382"/>
      <c r="P347" s="382"/>
      <c r="Q347" s="382"/>
      <c r="R347" s="383" t="s">
        <v>299</v>
      </c>
      <c r="S347" s="384"/>
      <c r="T347" s="384"/>
      <c r="U347" s="385"/>
      <c r="V347" s="384" t="s">
        <v>286</v>
      </c>
      <c r="W347" s="384"/>
      <c r="X347" s="384"/>
      <c r="Y347" s="386"/>
      <c r="Z347" s="159"/>
    </row>
    <row r="348" spans="1:26" ht="39.950000000000003" customHeight="1" x14ac:dyDescent="0.15">
      <c r="B348" s="159"/>
      <c r="E348" s="315" t="s">
        <v>219</v>
      </c>
      <c r="F348" s="316"/>
      <c r="G348" s="373"/>
      <c r="H348" s="318" t="s">
        <v>225</v>
      </c>
      <c r="I348" s="319"/>
      <c r="J348" s="319"/>
      <c r="K348" s="320"/>
      <c r="L348" s="14"/>
      <c r="M348" s="15"/>
      <c r="N348" s="322"/>
      <c r="O348" s="322"/>
      <c r="P348" s="322"/>
      <c r="Q348" s="322"/>
      <c r="R348" s="324"/>
      <c r="S348" s="325"/>
      <c r="T348" s="325"/>
      <c r="U348" s="326"/>
      <c r="V348" s="325"/>
      <c r="W348" s="325"/>
      <c r="X348" s="325"/>
      <c r="Y348" s="327"/>
      <c r="Z348" s="159"/>
    </row>
    <row r="349" spans="1:26" ht="30" customHeight="1" x14ac:dyDescent="0.15">
      <c r="B349" s="159"/>
      <c r="E349" s="329"/>
      <c r="F349" s="330"/>
      <c r="G349" s="374"/>
      <c r="H349" s="332" t="s">
        <v>200</v>
      </c>
      <c r="I349" s="333"/>
      <c r="J349" s="333"/>
      <c r="K349" s="334"/>
      <c r="L349" s="10"/>
      <c r="M349" s="11"/>
      <c r="N349" s="336"/>
      <c r="O349" s="336"/>
      <c r="P349" s="336"/>
      <c r="Q349" s="336"/>
      <c r="R349" s="337"/>
      <c r="S349" s="338"/>
      <c r="T349" s="338"/>
      <c r="U349" s="339"/>
      <c r="V349" s="338"/>
      <c r="W349" s="338"/>
      <c r="X349" s="338"/>
      <c r="Y349" s="340"/>
      <c r="Z349" s="159"/>
    </row>
    <row r="350" spans="1:26" ht="30" customHeight="1" x14ac:dyDescent="0.15">
      <c r="B350" s="159"/>
      <c r="E350" s="329"/>
      <c r="F350" s="330"/>
      <c r="G350" s="374"/>
      <c r="H350" s="332" t="s">
        <v>179</v>
      </c>
      <c r="I350" s="333"/>
      <c r="J350" s="333"/>
      <c r="K350" s="334"/>
      <c r="L350" s="10"/>
      <c r="M350" s="11"/>
      <c r="N350" s="336"/>
      <c r="O350" s="336"/>
      <c r="P350" s="336"/>
      <c r="Q350" s="336"/>
      <c r="R350" s="337"/>
      <c r="S350" s="338"/>
      <c r="T350" s="338"/>
      <c r="U350" s="339"/>
      <c r="V350" s="338"/>
      <c r="W350" s="338"/>
      <c r="X350" s="338"/>
      <c r="Y350" s="340"/>
      <c r="Z350" s="159"/>
    </row>
    <row r="351" spans="1:26" ht="39.950000000000003" customHeight="1" x14ac:dyDescent="0.15">
      <c r="A351" s="328">
        <f>IFERROR(IF(AND($L351="○", TRIM($N351)=""),1001,0),3)</f>
        <v>0</v>
      </c>
      <c r="B351" s="159"/>
      <c r="E351" s="341"/>
      <c r="F351" s="342"/>
      <c r="G351" s="375"/>
      <c r="H351" s="344" t="s">
        <v>260</v>
      </c>
      <c r="I351" s="345"/>
      <c r="J351" s="345"/>
      <c r="K351" s="346"/>
      <c r="L351" s="12"/>
      <c r="M351" s="13"/>
      <c r="N351" s="4"/>
      <c r="O351" s="5"/>
      <c r="P351" s="5"/>
      <c r="Q351" s="6"/>
      <c r="R351" s="347"/>
      <c r="S351" s="348"/>
      <c r="T351" s="348"/>
      <c r="U351" s="349"/>
      <c r="V351" s="348"/>
      <c r="W351" s="348"/>
      <c r="X351" s="348"/>
      <c r="Y351" s="350"/>
      <c r="Z351" s="159"/>
    </row>
    <row r="352" spans="1:26" ht="20.100000000000001" customHeight="1" x14ac:dyDescent="0.15">
      <c r="B352" s="159"/>
      <c r="E352" s="315" t="s">
        <v>220</v>
      </c>
      <c r="F352" s="316"/>
      <c r="G352" s="373"/>
      <c r="H352" s="318" t="s">
        <v>201</v>
      </c>
      <c r="I352" s="319"/>
      <c r="J352" s="319"/>
      <c r="K352" s="320"/>
      <c r="L352" s="14"/>
      <c r="M352" s="15"/>
      <c r="N352" s="336"/>
      <c r="O352" s="336"/>
      <c r="P352" s="336"/>
      <c r="Q352" s="336"/>
      <c r="R352" s="324"/>
      <c r="S352" s="325"/>
      <c r="T352" s="325"/>
      <c r="U352" s="326"/>
      <c r="V352" s="325"/>
      <c r="W352" s="325"/>
      <c r="X352" s="325"/>
      <c r="Y352" s="327"/>
      <c r="Z352" s="159"/>
    </row>
    <row r="353" spans="1:26" ht="20.100000000000001" customHeight="1" x14ac:dyDescent="0.15">
      <c r="B353" s="159"/>
      <c r="E353" s="329"/>
      <c r="F353" s="330"/>
      <c r="G353" s="374"/>
      <c r="H353" s="332" t="s">
        <v>202</v>
      </c>
      <c r="I353" s="333"/>
      <c r="J353" s="333"/>
      <c r="K353" s="334"/>
      <c r="L353" s="10"/>
      <c r="M353" s="11"/>
      <c r="N353" s="336"/>
      <c r="O353" s="336"/>
      <c r="P353" s="336"/>
      <c r="Q353" s="336"/>
      <c r="R353" s="337"/>
      <c r="S353" s="338"/>
      <c r="T353" s="338"/>
      <c r="U353" s="339"/>
      <c r="V353" s="338"/>
      <c r="W353" s="338"/>
      <c r="X353" s="338"/>
      <c r="Y353" s="340"/>
      <c r="Z353" s="159"/>
    </row>
    <row r="354" spans="1:26" ht="39.950000000000003" customHeight="1" x14ac:dyDescent="0.15">
      <c r="A354" s="328">
        <f>IFERROR(IF(AND($L354="○", TRIM($N354)=""),1001,0),3)</f>
        <v>0</v>
      </c>
      <c r="B354" s="159"/>
      <c r="E354" s="341"/>
      <c r="F354" s="342"/>
      <c r="G354" s="375"/>
      <c r="H354" s="344" t="s">
        <v>261</v>
      </c>
      <c r="I354" s="345"/>
      <c r="J354" s="345"/>
      <c r="K354" s="346"/>
      <c r="L354" s="12"/>
      <c r="M354" s="13"/>
      <c r="N354" s="4"/>
      <c r="O354" s="5"/>
      <c r="P354" s="5"/>
      <c r="Q354" s="6"/>
      <c r="R354" s="347"/>
      <c r="S354" s="348"/>
      <c r="T354" s="348"/>
      <c r="U354" s="349"/>
      <c r="V354" s="348"/>
      <c r="W354" s="348"/>
      <c r="X354" s="348"/>
      <c r="Y354" s="350"/>
      <c r="Z354" s="159"/>
    </row>
    <row r="355" spans="1:26" ht="20.100000000000001" customHeight="1" x14ac:dyDescent="0.15">
      <c r="B355" s="159"/>
      <c r="E355" s="376" t="s">
        <v>221</v>
      </c>
      <c r="F355" s="377"/>
      <c r="G355" s="378"/>
      <c r="H355" s="379" t="s">
        <v>305</v>
      </c>
      <c r="I355" s="380"/>
      <c r="J355" s="380"/>
      <c r="K355" s="381"/>
      <c r="L355" s="16"/>
      <c r="M355" s="17"/>
      <c r="N355" s="382"/>
      <c r="O355" s="382"/>
      <c r="P355" s="382"/>
      <c r="Q355" s="382"/>
      <c r="R355" s="387"/>
      <c r="S355" s="388"/>
      <c r="T355" s="388"/>
      <c r="U355" s="389"/>
      <c r="V355" s="388"/>
      <c r="W355" s="388"/>
      <c r="X355" s="388"/>
      <c r="Y355" s="390"/>
      <c r="Z355" s="159"/>
    </row>
    <row r="356" spans="1:26" ht="39.950000000000003" customHeight="1" x14ac:dyDescent="0.15">
      <c r="A356" s="328">
        <f>IFERROR(IF(AND($L356="○", TRIM($N356)=""),1001,0),3)</f>
        <v>0</v>
      </c>
      <c r="B356" s="159"/>
      <c r="E356" s="341" t="s">
        <v>222</v>
      </c>
      <c r="F356" s="342"/>
      <c r="G356" s="375"/>
      <c r="H356" s="399" t="s">
        <v>262</v>
      </c>
      <c r="I356" s="400"/>
      <c r="J356" s="400"/>
      <c r="K356" s="401"/>
      <c r="L356" s="16"/>
      <c r="M356" s="17"/>
      <c r="N356" s="7"/>
      <c r="O356" s="8"/>
      <c r="P356" s="8"/>
      <c r="Q356" s="9"/>
      <c r="R356" s="402"/>
      <c r="S356" s="403"/>
      <c r="T356" s="403"/>
      <c r="U356" s="403"/>
      <c r="V356" s="402"/>
      <c r="W356" s="403"/>
      <c r="X356" s="403"/>
      <c r="Y356" s="404"/>
      <c r="Z356" s="159"/>
    </row>
    <row r="357" spans="1:26" ht="20.100000000000001" customHeight="1" x14ac:dyDescent="0.15">
      <c r="B357" s="159"/>
      <c r="Z357" s="159"/>
    </row>
    <row r="358" spans="1:26" ht="20.100000000000001" customHeight="1" x14ac:dyDescent="0.15">
      <c r="B358" s="159"/>
      <c r="C358" s="165"/>
      <c r="D358" s="165"/>
      <c r="E358" s="165"/>
      <c r="F358" s="165"/>
      <c r="G358" s="165"/>
      <c r="H358" s="165"/>
      <c r="I358" s="165"/>
      <c r="J358" s="165"/>
      <c r="K358" s="165"/>
      <c r="L358" s="165"/>
      <c r="M358" s="165"/>
      <c r="N358" s="165"/>
      <c r="O358" s="165"/>
      <c r="P358" s="165"/>
      <c r="Q358" s="165"/>
      <c r="R358" s="165"/>
      <c r="S358" s="165"/>
      <c r="T358" s="165"/>
      <c r="U358" s="165"/>
      <c r="V358" s="165"/>
      <c r="W358" s="165"/>
      <c r="X358" s="165"/>
      <c r="Y358" s="165"/>
      <c r="Z358" s="405"/>
    </row>
  </sheetData>
  <sheetProtection algorithmName="SHA-512" hashValue="hedL9pHGHn+TOMaOQshK7Evswr9WxTr5nTjz1oR4Uz7ZRT3FLm4eD/obdBSL8JbjJFfVqvVuGlc+PLMQ9L6+gQ==" saltValue="tHccalnXsMMVATplmcDr+A==" spinCount="100000" sheet="1" objects="1" scenarios="1"/>
  <dataConsolidate/>
  <mergeCells count="730">
    <mergeCell ref="H332:K332"/>
    <mergeCell ref="H333:K333"/>
    <mergeCell ref="H334:K334"/>
    <mergeCell ref="H349:K349"/>
    <mergeCell ref="H350:K350"/>
    <mergeCell ref="R310:U310"/>
    <mergeCell ref="R311:U311"/>
    <mergeCell ref="R312:U312"/>
    <mergeCell ref="R313:U313"/>
    <mergeCell ref="R314:U314"/>
    <mergeCell ref="R315:U315"/>
    <mergeCell ref="R316:U316"/>
    <mergeCell ref="R317:U317"/>
    <mergeCell ref="R318:U318"/>
    <mergeCell ref="R319:U319"/>
    <mergeCell ref="R320:U320"/>
    <mergeCell ref="R321:U321"/>
    <mergeCell ref="R322:U322"/>
    <mergeCell ref="R323:U323"/>
    <mergeCell ref="R324:U324"/>
    <mergeCell ref="N336:Q336"/>
    <mergeCell ref="H322:K322"/>
    <mergeCell ref="H341:K341"/>
    <mergeCell ref="H342:K342"/>
    <mergeCell ref="H323:K323"/>
    <mergeCell ref="H324:K324"/>
    <mergeCell ref="H325:K325"/>
    <mergeCell ref="H326:K326"/>
    <mergeCell ref="H327:K327"/>
    <mergeCell ref="H328:K328"/>
    <mergeCell ref="H329:K329"/>
    <mergeCell ref="H330:K330"/>
    <mergeCell ref="H331:K331"/>
    <mergeCell ref="H314:K314"/>
    <mergeCell ref="H315:K315"/>
    <mergeCell ref="H316:K316"/>
    <mergeCell ref="L316:M316"/>
    <mergeCell ref="H317:K317"/>
    <mergeCell ref="H318:K318"/>
    <mergeCell ref="H319:K319"/>
    <mergeCell ref="H320:K320"/>
    <mergeCell ref="H321:K321"/>
    <mergeCell ref="L320:M320"/>
    <mergeCell ref="L321:M321"/>
    <mergeCell ref="E291:G295"/>
    <mergeCell ref="E278:G290"/>
    <mergeCell ref="H261:K261"/>
    <mergeCell ref="H262:K262"/>
    <mergeCell ref="H263:K263"/>
    <mergeCell ref="H264:K264"/>
    <mergeCell ref="H265:K265"/>
    <mergeCell ref="H269:K269"/>
    <mergeCell ref="H270:K270"/>
    <mergeCell ref="H271:K271"/>
    <mergeCell ref="H272:K272"/>
    <mergeCell ref="E264:G266"/>
    <mergeCell ref="E260:G263"/>
    <mergeCell ref="H273:K273"/>
    <mergeCell ref="H274:K274"/>
    <mergeCell ref="H275:K275"/>
    <mergeCell ref="H276:K276"/>
    <mergeCell ref="H277:K277"/>
    <mergeCell ref="H278:K278"/>
    <mergeCell ref="H279:K279"/>
    <mergeCell ref="H280:K280"/>
    <mergeCell ref="H281:K281"/>
    <mergeCell ref="H282:K282"/>
    <mergeCell ref="H283:K283"/>
    <mergeCell ref="E186:J186"/>
    <mergeCell ref="E239:H239"/>
    <mergeCell ref="I239:M239"/>
    <mergeCell ref="E211:H211"/>
    <mergeCell ref="I211:M211"/>
    <mergeCell ref="E212:H212"/>
    <mergeCell ref="I212:M212"/>
    <mergeCell ref="E213:H213"/>
    <mergeCell ref="I213:M213"/>
    <mergeCell ref="E232:I232"/>
    <mergeCell ref="I189:M189"/>
    <mergeCell ref="I195:M195"/>
    <mergeCell ref="E209:H209"/>
    <mergeCell ref="I209:M209"/>
    <mergeCell ref="E210:H210"/>
    <mergeCell ref="E200:H200"/>
    <mergeCell ref="I200:M200"/>
    <mergeCell ref="I219:M219"/>
    <mergeCell ref="E220:H220"/>
    <mergeCell ref="I220:M220"/>
    <mergeCell ref="E229:Y229"/>
    <mergeCell ref="V233:Y233"/>
    <mergeCell ref="C225:I225"/>
    <mergeCell ref="E230:O230"/>
    <mergeCell ref="E258:G259"/>
    <mergeCell ref="E273:G277"/>
    <mergeCell ref="E270:G272"/>
    <mergeCell ref="E267:G269"/>
    <mergeCell ref="H266:K266"/>
    <mergeCell ref="H267:K267"/>
    <mergeCell ref="H268:K268"/>
    <mergeCell ref="I122:M122"/>
    <mergeCell ref="I124:M124"/>
    <mergeCell ref="I126:Y126"/>
    <mergeCell ref="C150:H150"/>
    <mergeCell ref="K186:M187"/>
    <mergeCell ref="N186:V186"/>
    <mergeCell ref="W186:X186"/>
    <mergeCell ref="E187:J187"/>
    <mergeCell ref="N187:V187"/>
    <mergeCell ref="W187:X187"/>
    <mergeCell ref="I153:M153"/>
    <mergeCell ref="I155:Y155"/>
    <mergeCell ref="I157:Y157"/>
    <mergeCell ref="I159:M159"/>
    <mergeCell ref="I161:M161"/>
    <mergeCell ref="I163:Y163"/>
    <mergeCell ref="I165:M165"/>
    <mergeCell ref="W183:Y183"/>
    <mergeCell ref="K185:M185"/>
    <mergeCell ref="E183:J183"/>
    <mergeCell ref="K183:M183"/>
    <mergeCell ref="N183:V183"/>
    <mergeCell ref="J179:Y179"/>
    <mergeCell ref="J177:Y177"/>
    <mergeCell ref="N185:V185"/>
    <mergeCell ref="W185:X185"/>
    <mergeCell ref="E184:J184"/>
    <mergeCell ref="K184:M184"/>
    <mergeCell ref="N184:V184"/>
    <mergeCell ref="W184:Y184"/>
    <mergeCell ref="E185:J185"/>
    <mergeCell ref="E181:Y181"/>
    <mergeCell ref="E182:J182"/>
    <mergeCell ref="K182:M182"/>
    <mergeCell ref="N182:V182"/>
    <mergeCell ref="W182:Y182"/>
    <mergeCell ref="W1:Z1"/>
    <mergeCell ref="C174:H174"/>
    <mergeCell ref="I176:M176"/>
    <mergeCell ref="I178:M178"/>
    <mergeCell ref="I73:Y73"/>
    <mergeCell ref="J74:Y74"/>
    <mergeCell ref="I75:Y75"/>
    <mergeCell ref="I24:Y24"/>
    <mergeCell ref="I26:Y26"/>
    <mergeCell ref="I28:Y28"/>
    <mergeCell ref="I30:Y30"/>
    <mergeCell ref="J76:Y76"/>
    <mergeCell ref="I77:Y77"/>
    <mergeCell ref="I79:Y79"/>
    <mergeCell ref="I81:Y81"/>
    <mergeCell ref="I83:M83"/>
    <mergeCell ref="I32:Y32"/>
    <mergeCell ref="I34:M34"/>
    <mergeCell ref="I114:Y114"/>
    <mergeCell ref="I116:Y116"/>
    <mergeCell ref="I118:M118"/>
    <mergeCell ref="I120:Y120"/>
    <mergeCell ref="I167:M167"/>
    <mergeCell ref="I169:Y169"/>
    <mergeCell ref="I36:M36"/>
    <mergeCell ref="I38:Y38"/>
    <mergeCell ref="I40:M40"/>
    <mergeCell ref="C60:H60"/>
    <mergeCell ref="I63:M63"/>
    <mergeCell ref="I69:M69"/>
    <mergeCell ref="I71:Y71"/>
    <mergeCell ref="C13:H13"/>
    <mergeCell ref="E15:H15"/>
    <mergeCell ref="J15:Y15"/>
    <mergeCell ref="I20:M20"/>
    <mergeCell ref="I22:Y22"/>
    <mergeCell ref="I85:M85"/>
    <mergeCell ref="I87:Y87"/>
    <mergeCell ref="C109:H109"/>
    <mergeCell ref="D111:Y111"/>
    <mergeCell ref="I112:Y112"/>
    <mergeCell ref="H245:K245"/>
    <mergeCell ref="H246:K246"/>
    <mergeCell ref="H247:K247"/>
    <mergeCell ref="H248:K248"/>
    <mergeCell ref="E201:H201"/>
    <mergeCell ref="I201:M201"/>
    <mergeCell ref="E202:H202"/>
    <mergeCell ref="I202:M202"/>
    <mergeCell ref="J190:Y190"/>
    <mergeCell ref="I193:M193"/>
    <mergeCell ref="I191:M191"/>
    <mergeCell ref="E203:H203"/>
    <mergeCell ref="I203:M203"/>
    <mergeCell ref="P231:R231"/>
    <mergeCell ref="P232:R232"/>
    <mergeCell ref="P233:S233"/>
    <mergeCell ref="P230:U230"/>
    <mergeCell ref="T233:U233"/>
    <mergeCell ref="V230:Y232"/>
    <mergeCell ref="E217:H217"/>
    <mergeCell ref="I217:M217"/>
    <mergeCell ref="E218:H218"/>
    <mergeCell ref="I218:M218"/>
    <mergeCell ref="E219:H219"/>
    <mergeCell ref="H249:K249"/>
    <mergeCell ref="H250:K250"/>
    <mergeCell ref="H251:K251"/>
    <mergeCell ref="O195:R195"/>
    <mergeCell ref="I197:M197"/>
    <mergeCell ref="I210:M210"/>
    <mergeCell ref="E214:H214"/>
    <mergeCell ref="I214:M214"/>
    <mergeCell ref="E236:H236"/>
    <mergeCell ref="E237:H237"/>
    <mergeCell ref="E238:H238"/>
    <mergeCell ref="I236:M236"/>
    <mergeCell ref="I237:M237"/>
    <mergeCell ref="I238:M238"/>
    <mergeCell ref="E231:I231"/>
    <mergeCell ref="E233:J233"/>
    <mergeCell ref="K231:N231"/>
    <mergeCell ref="K232:N232"/>
    <mergeCell ref="K233:O233"/>
    <mergeCell ref="E204:H204"/>
    <mergeCell ref="I204:M204"/>
    <mergeCell ref="I206:M206"/>
    <mergeCell ref="J207:Y207"/>
    <mergeCell ref="E244:G244"/>
    <mergeCell ref="R309:U309"/>
    <mergeCell ref="V292:Y292"/>
    <mergeCell ref="V293:Y293"/>
    <mergeCell ref="R295:U295"/>
    <mergeCell ref="V295:Y295"/>
    <mergeCell ref="R294:U294"/>
    <mergeCell ref="V294:Y294"/>
    <mergeCell ref="N303:Q303"/>
    <mergeCell ref="E242:Y242"/>
    <mergeCell ref="E255:G257"/>
    <mergeCell ref="E251:G254"/>
    <mergeCell ref="E245:G250"/>
    <mergeCell ref="L245:M245"/>
    <mergeCell ref="L246:M246"/>
    <mergeCell ref="L247:M247"/>
    <mergeCell ref="L248:M248"/>
    <mergeCell ref="L249:M249"/>
    <mergeCell ref="L250:M250"/>
    <mergeCell ref="L251:M251"/>
    <mergeCell ref="L252:M252"/>
    <mergeCell ref="L253:M253"/>
    <mergeCell ref="L254:M254"/>
    <mergeCell ref="L255:M255"/>
    <mergeCell ref="L256:M256"/>
    <mergeCell ref="H252:K252"/>
    <mergeCell ref="H253:K253"/>
    <mergeCell ref="H254:K254"/>
    <mergeCell ref="H255:K255"/>
    <mergeCell ref="H256:K256"/>
    <mergeCell ref="H257:K257"/>
    <mergeCell ref="H258:K258"/>
    <mergeCell ref="H259:K259"/>
    <mergeCell ref="H260:K260"/>
    <mergeCell ref="H284:K284"/>
    <mergeCell ref="H285:K285"/>
    <mergeCell ref="H286:K286"/>
    <mergeCell ref="H287:K287"/>
    <mergeCell ref="H288:K288"/>
    <mergeCell ref="H289:K289"/>
    <mergeCell ref="H290:K290"/>
    <mergeCell ref="H291:K291"/>
    <mergeCell ref="H292:K292"/>
    <mergeCell ref="H293:K293"/>
    <mergeCell ref="H294:K294"/>
    <mergeCell ref="H295:K295"/>
    <mergeCell ref="L257:M257"/>
    <mergeCell ref="L258:M258"/>
    <mergeCell ref="L259:M259"/>
    <mergeCell ref="L260:M260"/>
    <mergeCell ref="L261:M261"/>
    <mergeCell ref="L262:M262"/>
    <mergeCell ref="L263:M263"/>
    <mergeCell ref="L264:M264"/>
    <mergeCell ref="L265:M265"/>
    <mergeCell ref="L266:M266"/>
    <mergeCell ref="L267:M267"/>
    <mergeCell ref="L268:M268"/>
    <mergeCell ref="L269:M269"/>
    <mergeCell ref="L270:M270"/>
    <mergeCell ref="L271:M271"/>
    <mergeCell ref="L272:M272"/>
    <mergeCell ref="L273:M273"/>
    <mergeCell ref="L293:M293"/>
    <mergeCell ref="L294:M294"/>
    <mergeCell ref="N285:Q285"/>
    <mergeCell ref="N286:Q286"/>
    <mergeCell ref="L295:M295"/>
    <mergeCell ref="L244:M244"/>
    <mergeCell ref="H244:K244"/>
    <mergeCell ref="N253:Q253"/>
    <mergeCell ref="N254:Q254"/>
    <mergeCell ref="N255:Q255"/>
    <mergeCell ref="N256:Q256"/>
    <mergeCell ref="N281:Q281"/>
    <mergeCell ref="N282:Q282"/>
    <mergeCell ref="N283:Q283"/>
    <mergeCell ref="N284:Q284"/>
    <mergeCell ref="L274:M274"/>
    <mergeCell ref="L275:M275"/>
    <mergeCell ref="L276:M276"/>
    <mergeCell ref="L277:M277"/>
    <mergeCell ref="L278:M278"/>
    <mergeCell ref="L279:M279"/>
    <mergeCell ref="L280:M280"/>
    <mergeCell ref="L281:M281"/>
    <mergeCell ref="L282:M282"/>
    <mergeCell ref="R292:U292"/>
    <mergeCell ref="R293:U293"/>
    <mergeCell ref="N295:Q295"/>
    <mergeCell ref="N250:Q250"/>
    <mergeCell ref="N244:Q244"/>
    <mergeCell ref="L284:M284"/>
    <mergeCell ref="L285:M285"/>
    <mergeCell ref="L286:M286"/>
    <mergeCell ref="L287:M287"/>
    <mergeCell ref="L288:M288"/>
    <mergeCell ref="L289:M289"/>
    <mergeCell ref="L290:M290"/>
    <mergeCell ref="L291:M291"/>
    <mergeCell ref="L292:M292"/>
    <mergeCell ref="N292:Q292"/>
    <mergeCell ref="N293:Q293"/>
    <mergeCell ref="N265:Q265"/>
    <mergeCell ref="N287:Q287"/>
    <mergeCell ref="N289:Q289"/>
    <mergeCell ref="R287:U287"/>
    <mergeCell ref="R244:U244"/>
    <mergeCell ref="R250:U250"/>
    <mergeCell ref="L283:M283"/>
    <mergeCell ref="N294:Q294"/>
    <mergeCell ref="V287:Y287"/>
    <mergeCell ref="R289:U289"/>
    <mergeCell ref="R290:U290"/>
    <mergeCell ref="R291:U291"/>
    <mergeCell ref="V289:Y289"/>
    <mergeCell ref="V290:Y290"/>
    <mergeCell ref="V291:Y291"/>
    <mergeCell ref="N291:Q291"/>
    <mergeCell ref="V270:Y270"/>
    <mergeCell ref="V271:Y271"/>
    <mergeCell ref="N272:Q272"/>
    <mergeCell ref="N290:Q290"/>
    <mergeCell ref="V288:Y288"/>
    <mergeCell ref="R288:U288"/>
    <mergeCell ref="R277:U277"/>
    <mergeCell ref="R275:U275"/>
    <mergeCell ref="V277:Y277"/>
    <mergeCell ref="V275:Y275"/>
    <mergeCell ref="N270:Q270"/>
    <mergeCell ref="N271:Q271"/>
    <mergeCell ref="N275:Q275"/>
    <mergeCell ref="N277:Q277"/>
    <mergeCell ref="N288:Q288"/>
    <mergeCell ref="R272:U272"/>
    <mergeCell ref="V260:Y260"/>
    <mergeCell ref="N262:Q262"/>
    <mergeCell ref="N263:Q263"/>
    <mergeCell ref="N264:Q264"/>
    <mergeCell ref="N266:Q266"/>
    <mergeCell ref="N267:Q267"/>
    <mergeCell ref="N268:Q268"/>
    <mergeCell ref="N269:Q269"/>
    <mergeCell ref="R268:U268"/>
    <mergeCell ref="R269:U269"/>
    <mergeCell ref="N261:Q261"/>
    <mergeCell ref="V261:Y261"/>
    <mergeCell ref="V262:Y262"/>
    <mergeCell ref="V263:Y263"/>
    <mergeCell ref="V264:Y264"/>
    <mergeCell ref="V265:Y265"/>
    <mergeCell ref="V266:Y266"/>
    <mergeCell ref="V267:Y267"/>
    <mergeCell ref="V268:Y268"/>
    <mergeCell ref="V269:Y269"/>
    <mergeCell ref="V244:Y244"/>
    <mergeCell ref="N245:Q245"/>
    <mergeCell ref="N246:Q246"/>
    <mergeCell ref="N247:Q247"/>
    <mergeCell ref="N248:Q248"/>
    <mergeCell ref="N249:Q249"/>
    <mergeCell ref="R245:U245"/>
    <mergeCell ref="R246:U246"/>
    <mergeCell ref="R247:U247"/>
    <mergeCell ref="R248:U248"/>
    <mergeCell ref="R249:U249"/>
    <mergeCell ref="V245:Y245"/>
    <mergeCell ref="V246:Y246"/>
    <mergeCell ref="V247:Y247"/>
    <mergeCell ref="V248:Y248"/>
    <mergeCell ref="V249:Y249"/>
    <mergeCell ref="V250:Y250"/>
    <mergeCell ref="N251:Q251"/>
    <mergeCell ref="N252:Q252"/>
    <mergeCell ref="V251:Y251"/>
    <mergeCell ref="V252:Y252"/>
    <mergeCell ref="N257:Q257"/>
    <mergeCell ref="N258:Q258"/>
    <mergeCell ref="N259:Q259"/>
    <mergeCell ref="N260:Q260"/>
    <mergeCell ref="V253:Y253"/>
    <mergeCell ref="V254:Y254"/>
    <mergeCell ref="V255:Y255"/>
    <mergeCell ref="V256:Y256"/>
    <mergeCell ref="V257:Y257"/>
    <mergeCell ref="V258:Y258"/>
    <mergeCell ref="V259:Y259"/>
    <mergeCell ref="R251:U251"/>
    <mergeCell ref="R252:U252"/>
    <mergeCell ref="R253:U253"/>
    <mergeCell ref="R254:U254"/>
    <mergeCell ref="R255:U255"/>
    <mergeCell ref="R256:U256"/>
    <mergeCell ref="R257:U257"/>
    <mergeCell ref="R258:U258"/>
    <mergeCell ref="R259:U259"/>
    <mergeCell ref="R260:U260"/>
    <mergeCell ref="R261:U261"/>
    <mergeCell ref="R262:U262"/>
    <mergeCell ref="R263:U263"/>
    <mergeCell ref="R264:U264"/>
    <mergeCell ref="R265:U265"/>
    <mergeCell ref="R266:U266"/>
    <mergeCell ref="R267:U267"/>
    <mergeCell ref="N278:Q278"/>
    <mergeCell ref="N279:Q279"/>
    <mergeCell ref="N280:Q280"/>
    <mergeCell ref="R278:U278"/>
    <mergeCell ref="R279:U279"/>
    <mergeCell ref="R280:U280"/>
    <mergeCell ref="V272:Y272"/>
    <mergeCell ref="N273:Q273"/>
    <mergeCell ref="N274:Q274"/>
    <mergeCell ref="N276:Q276"/>
    <mergeCell ref="R273:U273"/>
    <mergeCell ref="R274:U274"/>
    <mergeCell ref="R276:U276"/>
    <mergeCell ref="V273:Y273"/>
    <mergeCell ref="R270:U270"/>
    <mergeCell ref="R271:U271"/>
    <mergeCell ref="R281:U281"/>
    <mergeCell ref="R282:U282"/>
    <mergeCell ref="R283:U283"/>
    <mergeCell ref="R284:U284"/>
    <mergeCell ref="R285:U285"/>
    <mergeCell ref="R286:U286"/>
    <mergeCell ref="V278:Y278"/>
    <mergeCell ref="V279:Y279"/>
    <mergeCell ref="V280:Y280"/>
    <mergeCell ref="V281:Y281"/>
    <mergeCell ref="V282:Y282"/>
    <mergeCell ref="V283:Y283"/>
    <mergeCell ref="V284:Y284"/>
    <mergeCell ref="V285:Y285"/>
    <mergeCell ref="V286:Y286"/>
    <mergeCell ref="V274:Y274"/>
    <mergeCell ref="V276:Y276"/>
    <mergeCell ref="E298:G298"/>
    <mergeCell ref="E299:G302"/>
    <mergeCell ref="E303:G303"/>
    <mergeCell ref="E304:G304"/>
    <mergeCell ref="E305:G311"/>
    <mergeCell ref="E312:G313"/>
    <mergeCell ref="E320:G327"/>
    <mergeCell ref="E314:G319"/>
    <mergeCell ref="E340:G341"/>
    <mergeCell ref="E338:G339"/>
    <mergeCell ref="E333:G337"/>
    <mergeCell ref="E330:G332"/>
    <mergeCell ref="E328:G329"/>
    <mergeCell ref="E342:G344"/>
    <mergeCell ref="E345:G345"/>
    <mergeCell ref="E346:G346"/>
    <mergeCell ref="E347:G347"/>
    <mergeCell ref="E352:G354"/>
    <mergeCell ref="E348:G351"/>
    <mergeCell ref="E355:G355"/>
    <mergeCell ref="E356:G356"/>
    <mergeCell ref="H298:K298"/>
    <mergeCell ref="H299:K299"/>
    <mergeCell ref="H300:K300"/>
    <mergeCell ref="H301:K301"/>
    <mergeCell ref="H302:K302"/>
    <mergeCell ref="H303:K303"/>
    <mergeCell ref="H304:K304"/>
    <mergeCell ref="H305:K305"/>
    <mergeCell ref="H306:K306"/>
    <mergeCell ref="H307:K307"/>
    <mergeCell ref="H308:K308"/>
    <mergeCell ref="H309:K309"/>
    <mergeCell ref="H310:K310"/>
    <mergeCell ref="H311:K311"/>
    <mergeCell ref="H312:K312"/>
    <mergeCell ref="H313:K313"/>
    <mergeCell ref="H335:K335"/>
    <mergeCell ref="H336:K336"/>
    <mergeCell ref="H337:K337"/>
    <mergeCell ref="H338:K338"/>
    <mergeCell ref="H339:K339"/>
    <mergeCell ref="H340:K340"/>
    <mergeCell ref="H351:K351"/>
    <mergeCell ref="H352:K352"/>
    <mergeCell ref="H353:K353"/>
    <mergeCell ref="H346:K346"/>
    <mergeCell ref="H347:K347"/>
    <mergeCell ref="H348:K348"/>
    <mergeCell ref="H343:K343"/>
    <mergeCell ref="H344:K344"/>
    <mergeCell ref="H345:K345"/>
    <mergeCell ref="H354:K354"/>
    <mergeCell ref="H355:K355"/>
    <mergeCell ref="H356:K356"/>
    <mergeCell ref="L298:M298"/>
    <mergeCell ref="L299:M299"/>
    <mergeCell ref="L300:M300"/>
    <mergeCell ref="L301:M301"/>
    <mergeCell ref="L302:M302"/>
    <mergeCell ref="L303:M303"/>
    <mergeCell ref="L304:M304"/>
    <mergeCell ref="L305:M305"/>
    <mergeCell ref="L306:M306"/>
    <mergeCell ref="L307:M307"/>
    <mergeCell ref="L308:M308"/>
    <mergeCell ref="L309:M309"/>
    <mergeCell ref="L310:M310"/>
    <mergeCell ref="L311:M311"/>
    <mergeCell ref="L312:M312"/>
    <mergeCell ref="L313:M313"/>
    <mergeCell ref="L314:M314"/>
    <mergeCell ref="L315:M315"/>
    <mergeCell ref="L317:M317"/>
    <mergeCell ref="L318:M318"/>
    <mergeCell ref="L319:M319"/>
    <mergeCell ref="L322:M322"/>
    <mergeCell ref="L323:M323"/>
    <mergeCell ref="L324:M324"/>
    <mergeCell ref="L325:M325"/>
    <mergeCell ref="L326:M326"/>
    <mergeCell ref="L327:M327"/>
    <mergeCell ref="L328:M328"/>
    <mergeCell ref="L329:M329"/>
    <mergeCell ref="L330:M330"/>
    <mergeCell ref="L331:M331"/>
    <mergeCell ref="L332:M332"/>
    <mergeCell ref="L333:M333"/>
    <mergeCell ref="L334:M334"/>
    <mergeCell ref="L335:M335"/>
    <mergeCell ref="L336:M336"/>
    <mergeCell ref="L337:M337"/>
    <mergeCell ref="L338:M338"/>
    <mergeCell ref="L339:M339"/>
    <mergeCell ref="L340:M340"/>
    <mergeCell ref="L341:M341"/>
    <mergeCell ref="L342:M342"/>
    <mergeCell ref="L343:M343"/>
    <mergeCell ref="L344:M344"/>
    <mergeCell ref="L345:M345"/>
    <mergeCell ref="L346:M346"/>
    <mergeCell ref="L347:M347"/>
    <mergeCell ref="L348:M348"/>
    <mergeCell ref="L349:M349"/>
    <mergeCell ref="L350:M350"/>
    <mergeCell ref="L351:M351"/>
    <mergeCell ref="L352:M352"/>
    <mergeCell ref="L353:M353"/>
    <mergeCell ref="L354:M354"/>
    <mergeCell ref="L355:M355"/>
    <mergeCell ref="L356:M356"/>
    <mergeCell ref="N298:Q298"/>
    <mergeCell ref="N326:Q326"/>
    <mergeCell ref="N331:Q331"/>
    <mergeCell ref="N334:Q334"/>
    <mergeCell ref="N335:Q335"/>
    <mergeCell ref="N342:Q342"/>
    <mergeCell ref="N344:Q344"/>
    <mergeCell ref="N345:Q345"/>
    <mergeCell ref="N346:Q346"/>
    <mergeCell ref="N343:Q343"/>
    <mergeCell ref="N349:Q349"/>
    <mergeCell ref="N350:Q350"/>
    <mergeCell ref="N353:Q353"/>
    <mergeCell ref="N304:Q304"/>
    <mergeCell ref="N305:Q305"/>
    <mergeCell ref="N311:Q311"/>
    <mergeCell ref="R298:U298"/>
    <mergeCell ref="V298:Y298"/>
    <mergeCell ref="N302:Q302"/>
    <mergeCell ref="N319:Q319"/>
    <mergeCell ref="N327:Q327"/>
    <mergeCell ref="N337:Q337"/>
    <mergeCell ref="N351:Q351"/>
    <mergeCell ref="N354:Q354"/>
    <mergeCell ref="N356:Q356"/>
    <mergeCell ref="R299:U299"/>
    <mergeCell ref="R300:U300"/>
    <mergeCell ref="R301:U301"/>
    <mergeCell ref="R302:U302"/>
    <mergeCell ref="R303:U303"/>
    <mergeCell ref="R304:U304"/>
    <mergeCell ref="R305:U305"/>
    <mergeCell ref="R306:U306"/>
    <mergeCell ref="R307:U307"/>
    <mergeCell ref="R308:U308"/>
    <mergeCell ref="R325:U325"/>
    <mergeCell ref="R326:U326"/>
    <mergeCell ref="R327:U327"/>
    <mergeCell ref="R328:U328"/>
    <mergeCell ref="R329:U329"/>
    <mergeCell ref="R330:U330"/>
    <mergeCell ref="R331:U331"/>
    <mergeCell ref="R332:U332"/>
    <mergeCell ref="R333:U333"/>
    <mergeCell ref="R349:U349"/>
    <mergeCell ref="R350:U350"/>
    <mergeCell ref="R351:U351"/>
    <mergeCell ref="R334:U334"/>
    <mergeCell ref="R335:U335"/>
    <mergeCell ref="R336:U336"/>
    <mergeCell ref="R337:U337"/>
    <mergeCell ref="R338:U338"/>
    <mergeCell ref="R339:U339"/>
    <mergeCell ref="R340:U340"/>
    <mergeCell ref="R341:U341"/>
    <mergeCell ref="R342:U342"/>
    <mergeCell ref="R343:U343"/>
    <mergeCell ref="R344:U344"/>
    <mergeCell ref="R345:U345"/>
    <mergeCell ref="R346:U346"/>
    <mergeCell ref="R347:U347"/>
    <mergeCell ref="R348:U348"/>
    <mergeCell ref="R352:U352"/>
    <mergeCell ref="R353:U353"/>
    <mergeCell ref="R354:U354"/>
    <mergeCell ref="R355:U355"/>
    <mergeCell ref="R356:U356"/>
    <mergeCell ref="V299:Y299"/>
    <mergeCell ref="V300:Y300"/>
    <mergeCell ref="V301:Y301"/>
    <mergeCell ref="V302:Y302"/>
    <mergeCell ref="V303:Y303"/>
    <mergeCell ref="V304:Y304"/>
    <mergeCell ref="V305:Y305"/>
    <mergeCell ref="V306:Y306"/>
    <mergeCell ref="V307:Y307"/>
    <mergeCell ref="V308:Y308"/>
    <mergeCell ref="V309:Y309"/>
    <mergeCell ref="V310:Y310"/>
    <mergeCell ref="V311:Y311"/>
    <mergeCell ref="V312:Y312"/>
    <mergeCell ref="V313:Y313"/>
    <mergeCell ref="V314:Y314"/>
    <mergeCell ref="V315:Y315"/>
    <mergeCell ref="V316:Y316"/>
    <mergeCell ref="V317:Y317"/>
    <mergeCell ref="V318:Y318"/>
    <mergeCell ref="V319:Y319"/>
    <mergeCell ref="V320:Y320"/>
    <mergeCell ref="V321:Y321"/>
    <mergeCell ref="V322:Y322"/>
    <mergeCell ref="V323:Y323"/>
    <mergeCell ref="V324:Y324"/>
    <mergeCell ref="V325:Y325"/>
    <mergeCell ref="V326:Y326"/>
    <mergeCell ref="V350:Y350"/>
    <mergeCell ref="V351:Y351"/>
    <mergeCell ref="V352:Y352"/>
    <mergeCell ref="V353:Y353"/>
    <mergeCell ref="V336:Y336"/>
    <mergeCell ref="V337:Y337"/>
    <mergeCell ref="V338:Y338"/>
    <mergeCell ref="V339:Y339"/>
    <mergeCell ref="V340:Y340"/>
    <mergeCell ref="V341:Y341"/>
    <mergeCell ref="V342:Y342"/>
    <mergeCell ref="V343:Y343"/>
    <mergeCell ref="V344:Y344"/>
    <mergeCell ref="V345:Y345"/>
    <mergeCell ref="V346:Y346"/>
    <mergeCell ref="V347:Y347"/>
    <mergeCell ref="V348:Y348"/>
    <mergeCell ref="V349:Y349"/>
    <mergeCell ref="V327:Y327"/>
    <mergeCell ref="V328:Y328"/>
    <mergeCell ref="V329:Y329"/>
    <mergeCell ref="V330:Y330"/>
    <mergeCell ref="V331:Y331"/>
    <mergeCell ref="V332:Y332"/>
    <mergeCell ref="V333:Y333"/>
    <mergeCell ref="V334:Y334"/>
    <mergeCell ref="V335:Y335"/>
    <mergeCell ref="V354:Y354"/>
    <mergeCell ref="V355:Y355"/>
    <mergeCell ref="V356:Y356"/>
    <mergeCell ref="N299:Q299"/>
    <mergeCell ref="N300:Q300"/>
    <mergeCell ref="N301:Q301"/>
    <mergeCell ref="N306:Q306"/>
    <mergeCell ref="N307:Q307"/>
    <mergeCell ref="N308:Q308"/>
    <mergeCell ref="N309:Q309"/>
    <mergeCell ref="N310:Q310"/>
    <mergeCell ref="N315:Q315"/>
    <mergeCell ref="N316:Q316"/>
    <mergeCell ref="N317:Q317"/>
    <mergeCell ref="N318:Q318"/>
    <mergeCell ref="N321:Q321"/>
    <mergeCell ref="N322:Q322"/>
    <mergeCell ref="N323:Q323"/>
    <mergeCell ref="N324:Q324"/>
    <mergeCell ref="N325:Q325"/>
    <mergeCell ref="N347:Q347"/>
    <mergeCell ref="N348:Q348"/>
    <mergeCell ref="N352:Q352"/>
    <mergeCell ref="N355:Q355"/>
    <mergeCell ref="N338:Q338"/>
    <mergeCell ref="N339:Q339"/>
    <mergeCell ref="N340:Q340"/>
    <mergeCell ref="N341:Q341"/>
    <mergeCell ref="N312:Q312"/>
    <mergeCell ref="N313:Q313"/>
    <mergeCell ref="N314:Q314"/>
    <mergeCell ref="N320:Q320"/>
    <mergeCell ref="N328:Q328"/>
    <mergeCell ref="N329:Q329"/>
    <mergeCell ref="N330:Q330"/>
    <mergeCell ref="N332:Q332"/>
    <mergeCell ref="N333:Q333"/>
  </mergeCells>
  <phoneticPr fontId="5"/>
  <conditionalFormatting sqref="I20:M20">
    <cfRule type="expression" dxfId="170" priority="171" stopIfTrue="1">
      <formula>$A20&lt;&gt;0</formula>
    </cfRule>
  </conditionalFormatting>
  <conditionalFormatting sqref="I22:Y22">
    <cfRule type="expression" dxfId="169" priority="170" stopIfTrue="1">
      <formula>$A22&lt;&gt;0</formula>
    </cfRule>
  </conditionalFormatting>
  <conditionalFormatting sqref="I24:Y24">
    <cfRule type="expression" dxfId="168" priority="169" stopIfTrue="1">
      <formula>$A24&lt;&gt;0</formula>
    </cfRule>
  </conditionalFormatting>
  <conditionalFormatting sqref="I26:Y26">
    <cfRule type="expression" dxfId="167" priority="168" stopIfTrue="1">
      <formula>$A26&lt;&gt;0</formula>
    </cfRule>
  </conditionalFormatting>
  <conditionalFormatting sqref="I28:Y28">
    <cfRule type="expression" dxfId="166" priority="167" stopIfTrue="1">
      <formula>$A28&lt;&gt;0</formula>
    </cfRule>
  </conditionalFormatting>
  <conditionalFormatting sqref="I30:Y30">
    <cfRule type="expression" dxfId="165" priority="166" stopIfTrue="1">
      <formula>$A30&lt;&gt;0</formula>
    </cfRule>
  </conditionalFormatting>
  <conditionalFormatting sqref="I32:Y32">
    <cfRule type="expression" dxfId="164" priority="165" stopIfTrue="1">
      <formula>$A32&lt;&gt;0</formula>
    </cfRule>
  </conditionalFormatting>
  <conditionalFormatting sqref="I34:M34">
    <cfRule type="expression" dxfId="163" priority="164" stopIfTrue="1">
      <formula>$A34&lt;&gt;0</formula>
    </cfRule>
  </conditionalFormatting>
  <conditionalFormatting sqref="I36:M36">
    <cfRule type="expression" dxfId="162" priority="163" stopIfTrue="1">
      <formula>$A36&lt;&gt;0</formula>
    </cfRule>
  </conditionalFormatting>
  <conditionalFormatting sqref="I38:Y38">
    <cfRule type="expression" dxfId="161" priority="162" stopIfTrue="1">
      <formula>$A38&lt;&gt;0</formula>
    </cfRule>
  </conditionalFormatting>
  <conditionalFormatting sqref="I40:M40">
    <cfRule type="expression" dxfId="160" priority="161" stopIfTrue="1">
      <formula>$A40&lt;&gt;0</formula>
    </cfRule>
  </conditionalFormatting>
  <conditionalFormatting sqref="I63:M63">
    <cfRule type="expression" dxfId="159" priority="160" stopIfTrue="1">
      <formula>$A63&lt;&gt;0</formula>
    </cfRule>
  </conditionalFormatting>
  <conditionalFormatting sqref="I69:M69">
    <cfRule type="expression" dxfId="158" priority="159" stopIfTrue="1">
      <formula>$A69&lt;&gt;0</formula>
    </cfRule>
  </conditionalFormatting>
  <conditionalFormatting sqref="I71:Y71">
    <cfRule type="expression" dxfId="157" priority="158" stopIfTrue="1">
      <formula>$A71&lt;&gt;0</formula>
    </cfRule>
  </conditionalFormatting>
  <conditionalFormatting sqref="I73:Y73">
    <cfRule type="expression" dxfId="156" priority="157" stopIfTrue="1">
      <formula>$A73&lt;&gt;0</formula>
    </cfRule>
  </conditionalFormatting>
  <conditionalFormatting sqref="I75:Y75">
    <cfRule type="expression" dxfId="155" priority="156" stopIfTrue="1">
      <formula>$A75&lt;&gt;0</formula>
    </cfRule>
  </conditionalFormatting>
  <conditionalFormatting sqref="I77:Y77">
    <cfRule type="expression" dxfId="154" priority="155" stopIfTrue="1">
      <formula>$A77&lt;&gt;0</formula>
    </cfRule>
  </conditionalFormatting>
  <conditionalFormatting sqref="I79:Y79">
    <cfRule type="expression" dxfId="153" priority="154" stopIfTrue="1">
      <formula>$A79&lt;&gt;0</formula>
    </cfRule>
  </conditionalFormatting>
  <conditionalFormatting sqref="I81:Y81">
    <cfRule type="expression" dxfId="152" priority="153" stopIfTrue="1">
      <formula>$A81&lt;&gt;0</formula>
    </cfRule>
  </conditionalFormatting>
  <conditionalFormatting sqref="I83:M83">
    <cfRule type="expression" dxfId="151" priority="152" stopIfTrue="1">
      <formula>$A83&lt;&gt;0</formula>
    </cfRule>
  </conditionalFormatting>
  <conditionalFormatting sqref="P83">
    <cfRule type="expression" dxfId="150" priority="151" stopIfTrue="1">
      <formula>$A84&lt;&gt;0</formula>
    </cfRule>
  </conditionalFormatting>
  <conditionalFormatting sqref="I85:M85">
    <cfRule type="expression" dxfId="149" priority="150" stopIfTrue="1">
      <formula>$A85&lt;&gt;0</formula>
    </cfRule>
  </conditionalFormatting>
  <conditionalFormatting sqref="I87:Y87">
    <cfRule type="expression" dxfId="148" priority="149" stopIfTrue="1">
      <formula>$A87&lt;&gt;0</formula>
    </cfRule>
  </conditionalFormatting>
  <conditionalFormatting sqref="I114:Y114">
    <cfRule type="expression" dxfId="147" priority="148" stopIfTrue="1">
      <formula>$A114&lt;&gt;0</formula>
    </cfRule>
  </conditionalFormatting>
  <conditionalFormatting sqref="I116:Y116">
    <cfRule type="expression" dxfId="146" priority="147" stopIfTrue="1">
      <formula>$A116&lt;&gt;0</formula>
    </cfRule>
  </conditionalFormatting>
  <conditionalFormatting sqref="I120:Y120">
    <cfRule type="expression" dxfId="145" priority="146" stopIfTrue="1">
      <formula>$A120&lt;&gt;0</formula>
    </cfRule>
  </conditionalFormatting>
  <conditionalFormatting sqref="I122:M122">
    <cfRule type="expression" dxfId="144" priority="145" stopIfTrue="1">
      <formula>$A122&lt;&gt;0</formula>
    </cfRule>
  </conditionalFormatting>
  <conditionalFormatting sqref="I124:M124">
    <cfRule type="expression" dxfId="143" priority="144" stopIfTrue="1">
      <formula>$A124&lt;&gt;0</formula>
    </cfRule>
  </conditionalFormatting>
  <conditionalFormatting sqref="I126:Y126">
    <cfRule type="expression" dxfId="142" priority="143" stopIfTrue="1">
      <formula>$A126&lt;&gt;0</formula>
    </cfRule>
  </conditionalFormatting>
  <conditionalFormatting sqref="I153:M153">
    <cfRule type="expression" dxfId="141" priority="142" stopIfTrue="1">
      <formula>$A153&lt;&gt;0</formula>
    </cfRule>
  </conditionalFormatting>
  <conditionalFormatting sqref="I155:Y155">
    <cfRule type="expression" dxfId="140" priority="141" stopIfTrue="1">
      <formula>$A155&lt;&gt;0</formula>
    </cfRule>
  </conditionalFormatting>
  <conditionalFormatting sqref="I157:Y157">
    <cfRule type="expression" dxfId="139" priority="140" stopIfTrue="1">
      <formula>$A157&lt;&gt;0</formula>
    </cfRule>
  </conditionalFormatting>
  <conditionalFormatting sqref="I159:M159">
    <cfRule type="expression" dxfId="138" priority="139" stopIfTrue="1">
      <formula>$A159&lt;&gt;0</formula>
    </cfRule>
  </conditionalFormatting>
  <conditionalFormatting sqref="I161:M161">
    <cfRule type="expression" dxfId="137" priority="138" stopIfTrue="1">
      <formula>$A161&lt;&gt;0</formula>
    </cfRule>
  </conditionalFormatting>
  <conditionalFormatting sqref="I163:Y163">
    <cfRule type="expression" dxfId="136" priority="137" stopIfTrue="1">
      <formula>$A163&lt;&gt;0</formula>
    </cfRule>
  </conditionalFormatting>
  <conditionalFormatting sqref="I165:M165">
    <cfRule type="expression" dxfId="135" priority="136" stopIfTrue="1">
      <formula>$A165&lt;&gt;0</formula>
    </cfRule>
  </conditionalFormatting>
  <conditionalFormatting sqref="I167:M167">
    <cfRule type="expression" dxfId="134" priority="135" stopIfTrue="1">
      <formula>$A167&lt;&gt;0</formula>
    </cfRule>
  </conditionalFormatting>
  <conditionalFormatting sqref="I169:Y169">
    <cfRule type="expression" dxfId="133" priority="134" stopIfTrue="1">
      <formula>$A169&lt;&gt;0</formula>
    </cfRule>
  </conditionalFormatting>
  <conditionalFormatting sqref="K183:M183">
    <cfRule type="expression" dxfId="132" priority="133" stopIfTrue="1">
      <formula>$A182&lt;&gt;0</formula>
    </cfRule>
  </conditionalFormatting>
  <conditionalFormatting sqref="K184:M184">
    <cfRule type="expression" dxfId="131" priority="132" stopIfTrue="1">
      <formula>$A182&lt;&gt;0</formula>
    </cfRule>
  </conditionalFormatting>
  <conditionalFormatting sqref="N184:V184">
    <cfRule type="expression" dxfId="130" priority="131" stopIfTrue="1">
      <formula>$A184&lt;&gt;0</formula>
    </cfRule>
  </conditionalFormatting>
  <conditionalFormatting sqref="K185:M185">
    <cfRule type="expression" dxfId="129" priority="130" stopIfTrue="1">
      <formula>$A182&lt;&gt;0</formula>
    </cfRule>
  </conditionalFormatting>
  <conditionalFormatting sqref="N185:V185">
    <cfRule type="expression" dxfId="128" priority="129" stopIfTrue="1">
      <formula>$A185&lt;&gt;0</formula>
    </cfRule>
  </conditionalFormatting>
  <conditionalFormatting sqref="K186:M187">
    <cfRule type="expression" dxfId="127" priority="128" stopIfTrue="1">
      <formula>$A182&lt;&gt;0</formula>
    </cfRule>
  </conditionalFormatting>
  <conditionalFormatting sqref="N186:V186">
    <cfRule type="expression" dxfId="126" priority="127" stopIfTrue="1">
      <formula>AND($A186&lt;&gt;0,TRIM($N186)="")</formula>
    </cfRule>
  </conditionalFormatting>
  <conditionalFormatting sqref="W186:X186">
    <cfRule type="expression" dxfId="125" priority="126" stopIfTrue="1">
      <formula>AND($A186&lt;&gt;0,TRIM($W186)="")</formula>
    </cfRule>
  </conditionalFormatting>
  <conditionalFormatting sqref="I189:M189">
    <cfRule type="expression" dxfId="124" priority="125" stopIfTrue="1">
      <formula>$A189&lt;&gt;0</formula>
    </cfRule>
  </conditionalFormatting>
  <conditionalFormatting sqref="I200:M200">
    <cfRule type="expression" dxfId="123" priority="124" stopIfTrue="1">
      <formula>$A200&lt;&gt;0</formula>
    </cfRule>
  </conditionalFormatting>
  <conditionalFormatting sqref="I201:M201">
    <cfRule type="expression" dxfId="122" priority="123" stopIfTrue="1">
      <formula>$A201&lt;&gt;0</formula>
    </cfRule>
  </conditionalFormatting>
  <conditionalFormatting sqref="I202:M202">
    <cfRule type="expression" dxfId="121" priority="122" stopIfTrue="1">
      <formula>$A202&lt;&gt;0</formula>
    </cfRule>
  </conditionalFormatting>
  <conditionalFormatting sqref="I204:M204">
    <cfRule type="expression" dxfId="120" priority="121" stopIfTrue="1">
      <formula>$A204&lt;&gt;0</formula>
    </cfRule>
  </conditionalFormatting>
  <conditionalFormatting sqref="L245:M245">
    <cfRule type="expression" dxfId="119" priority="120" stopIfTrue="1">
      <formula>希望&lt;&gt;0</formula>
    </cfRule>
  </conditionalFormatting>
  <conditionalFormatting sqref="L246:M246">
    <cfRule type="expression" dxfId="118" priority="119" stopIfTrue="1">
      <formula>希望&lt;&gt;0</formula>
    </cfRule>
  </conditionalFormatting>
  <conditionalFormatting sqref="L247:M247">
    <cfRule type="expression" dxfId="117" priority="118" stopIfTrue="1">
      <formula>希望&lt;&gt;0</formula>
    </cfRule>
  </conditionalFormatting>
  <conditionalFormatting sqref="L248:M248">
    <cfRule type="expression" dxfId="116" priority="117" stopIfTrue="1">
      <formula>希望&lt;&gt;0</formula>
    </cfRule>
  </conditionalFormatting>
  <conditionalFormatting sqref="L249:M249">
    <cfRule type="expression" dxfId="115" priority="116" stopIfTrue="1">
      <formula>希望&lt;&gt;0</formula>
    </cfRule>
  </conditionalFormatting>
  <conditionalFormatting sqref="L250:M250">
    <cfRule type="expression" dxfId="114" priority="115" stopIfTrue="1">
      <formula>希望&lt;&gt;0</formula>
    </cfRule>
  </conditionalFormatting>
  <conditionalFormatting sqref="N250:Q250">
    <cfRule type="expression" dxfId="113" priority="114" stopIfTrue="1">
      <formula>$A250&lt;&gt;0</formula>
    </cfRule>
  </conditionalFormatting>
  <conditionalFormatting sqref="L251:M251">
    <cfRule type="expression" dxfId="112" priority="113" stopIfTrue="1">
      <formula>希望&lt;&gt;0</formula>
    </cfRule>
  </conditionalFormatting>
  <conditionalFormatting sqref="L252:M252">
    <cfRule type="expression" dxfId="111" priority="112" stopIfTrue="1">
      <formula>希望&lt;&gt;0</formula>
    </cfRule>
  </conditionalFormatting>
  <conditionalFormatting sqref="L253:M253">
    <cfRule type="expression" dxfId="110" priority="111" stopIfTrue="1">
      <formula>希望&lt;&gt;0</formula>
    </cfRule>
  </conditionalFormatting>
  <conditionalFormatting sqref="L254:M254">
    <cfRule type="expression" dxfId="109" priority="110" stopIfTrue="1">
      <formula>希望&lt;&gt;0</formula>
    </cfRule>
  </conditionalFormatting>
  <conditionalFormatting sqref="L255:M255">
    <cfRule type="expression" dxfId="108" priority="109" stopIfTrue="1">
      <formula>希望&lt;&gt;0</formula>
    </cfRule>
  </conditionalFormatting>
  <conditionalFormatting sqref="L256:M256">
    <cfRule type="expression" dxfId="107" priority="108" stopIfTrue="1">
      <formula>希望&lt;&gt;0</formula>
    </cfRule>
  </conditionalFormatting>
  <conditionalFormatting sqref="L257:M257">
    <cfRule type="expression" dxfId="106" priority="107" stopIfTrue="1">
      <formula>希望&lt;&gt;0</formula>
    </cfRule>
  </conditionalFormatting>
  <conditionalFormatting sqref="L258:M258">
    <cfRule type="expression" dxfId="105" priority="106" stopIfTrue="1">
      <formula>希望&lt;&gt;0</formula>
    </cfRule>
  </conditionalFormatting>
  <conditionalFormatting sqref="L259:M259">
    <cfRule type="expression" dxfId="104" priority="105" stopIfTrue="1">
      <formula>希望&lt;&gt;0</formula>
    </cfRule>
  </conditionalFormatting>
  <conditionalFormatting sqref="L260:M260">
    <cfRule type="expression" dxfId="103" priority="104" stopIfTrue="1">
      <formula>希望&lt;&gt;0</formula>
    </cfRule>
  </conditionalFormatting>
  <conditionalFormatting sqref="L261:M261">
    <cfRule type="expression" dxfId="102" priority="103" stopIfTrue="1">
      <formula>希望&lt;&gt;0</formula>
    </cfRule>
  </conditionalFormatting>
  <conditionalFormatting sqref="L262:M262">
    <cfRule type="expression" dxfId="101" priority="102" stopIfTrue="1">
      <formula>希望&lt;&gt;0</formula>
    </cfRule>
  </conditionalFormatting>
  <conditionalFormatting sqref="L263:M263">
    <cfRule type="expression" dxfId="100" priority="101" stopIfTrue="1">
      <formula>希望&lt;&gt;0</formula>
    </cfRule>
  </conditionalFormatting>
  <conditionalFormatting sqref="L264:M264">
    <cfRule type="expression" dxfId="99" priority="100" stopIfTrue="1">
      <formula>希望&lt;&gt;0</formula>
    </cfRule>
  </conditionalFormatting>
  <conditionalFormatting sqref="L265:M265">
    <cfRule type="expression" dxfId="98" priority="99" stopIfTrue="1">
      <formula>希望&lt;&gt;0</formula>
    </cfRule>
  </conditionalFormatting>
  <conditionalFormatting sqref="L266:M266">
    <cfRule type="expression" dxfId="97" priority="98" stopIfTrue="1">
      <formula>希望&lt;&gt;0</formula>
    </cfRule>
  </conditionalFormatting>
  <conditionalFormatting sqref="L267:M267">
    <cfRule type="expression" dxfId="96" priority="97" stopIfTrue="1">
      <formula>希望&lt;&gt;0</formula>
    </cfRule>
  </conditionalFormatting>
  <conditionalFormatting sqref="L268:M268">
    <cfRule type="expression" dxfId="95" priority="96" stopIfTrue="1">
      <formula>希望&lt;&gt;0</formula>
    </cfRule>
  </conditionalFormatting>
  <conditionalFormatting sqref="L269:M269">
    <cfRule type="expression" dxfId="94" priority="95" stopIfTrue="1">
      <formula>希望&lt;&gt;0</formula>
    </cfRule>
  </conditionalFormatting>
  <conditionalFormatting sqref="L270:M270">
    <cfRule type="expression" dxfId="93" priority="94" stopIfTrue="1">
      <formula>希望&lt;&gt;0</formula>
    </cfRule>
  </conditionalFormatting>
  <conditionalFormatting sqref="L271:M271">
    <cfRule type="expression" dxfId="92" priority="93" stopIfTrue="1">
      <formula>希望&lt;&gt;0</formula>
    </cfRule>
  </conditionalFormatting>
  <conditionalFormatting sqref="L272:M272">
    <cfRule type="expression" dxfId="91" priority="92" stopIfTrue="1">
      <formula>希望&lt;&gt;0</formula>
    </cfRule>
  </conditionalFormatting>
  <conditionalFormatting sqref="N272:Q272">
    <cfRule type="expression" dxfId="90" priority="91" stopIfTrue="1">
      <formula>$A272&lt;&gt;0</formula>
    </cfRule>
  </conditionalFormatting>
  <conditionalFormatting sqref="L273:M273">
    <cfRule type="expression" dxfId="89" priority="90" stopIfTrue="1">
      <formula>希望&lt;&gt;0</formula>
    </cfRule>
  </conditionalFormatting>
  <conditionalFormatting sqref="L274:M274">
    <cfRule type="expression" dxfId="88" priority="89" stopIfTrue="1">
      <formula>希望&lt;&gt;0</formula>
    </cfRule>
  </conditionalFormatting>
  <conditionalFormatting sqref="L275:M275">
    <cfRule type="expression" dxfId="87" priority="88" stopIfTrue="1">
      <formula>希望&lt;&gt;0</formula>
    </cfRule>
  </conditionalFormatting>
  <conditionalFormatting sqref="L276:M276">
    <cfRule type="expression" dxfId="86" priority="87" stopIfTrue="1">
      <formula>希望&lt;&gt;0</formula>
    </cfRule>
  </conditionalFormatting>
  <conditionalFormatting sqref="L277:M277">
    <cfRule type="expression" dxfId="85" priority="86" stopIfTrue="1">
      <formula>希望&lt;&gt;0</formula>
    </cfRule>
  </conditionalFormatting>
  <conditionalFormatting sqref="L278:M278">
    <cfRule type="expression" dxfId="84" priority="85" stopIfTrue="1">
      <formula>希望&lt;&gt;0</formula>
    </cfRule>
  </conditionalFormatting>
  <conditionalFormatting sqref="L279:M279">
    <cfRule type="expression" dxfId="83" priority="84" stopIfTrue="1">
      <formula>希望&lt;&gt;0</formula>
    </cfRule>
  </conditionalFormatting>
  <conditionalFormatting sqref="L280:M280">
    <cfRule type="expression" dxfId="82" priority="83" stopIfTrue="1">
      <formula>希望&lt;&gt;0</formula>
    </cfRule>
  </conditionalFormatting>
  <conditionalFormatting sqref="L281:M281">
    <cfRule type="expression" dxfId="81" priority="82" stopIfTrue="1">
      <formula>希望&lt;&gt;0</formula>
    </cfRule>
  </conditionalFormatting>
  <conditionalFormatting sqref="L282:M282">
    <cfRule type="expression" dxfId="80" priority="81" stopIfTrue="1">
      <formula>希望&lt;&gt;0</formula>
    </cfRule>
  </conditionalFormatting>
  <conditionalFormatting sqref="L283:M283">
    <cfRule type="expression" dxfId="79" priority="80" stopIfTrue="1">
      <formula>希望&lt;&gt;0</formula>
    </cfRule>
  </conditionalFormatting>
  <conditionalFormatting sqref="L284:M284">
    <cfRule type="expression" dxfId="78" priority="79" stopIfTrue="1">
      <formula>希望&lt;&gt;0</formula>
    </cfRule>
  </conditionalFormatting>
  <conditionalFormatting sqref="L285:M285">
    <cfRule type="expression" dxfId="77" priority="78" stopIfTrue="1">
      <formula>希望&lt;&gt;0</formula>
    </cfRule>
  </conditionalFormatting>
  <conditionalFormatting sqref="L286:M286">
    <cfRule type="expression" dxfId="76" priority="77" stopIfTrue="1">
      <formula>希望&lt;&gt;0</formula>
    </cfRule>
  </conditionalFormatting>
  <conditionalFormatting sqref="L287:M287">
    <cfRule type="expression" dxfId="75" priority="76" stopIfTrue="1">
      <formula>希望&lt;&gt;0</formula>
    </cfRule>
  </conditionalFormatting>
  <conditionalFormatting sqref="L288:M288">
    <cfRule type="expression" dxfId="74" priority="75" stopIfTrue="1">
      <formula>希望&lt;&gt;0</formula>
    </cfRule>
  </conditionalFormatting>
  <conditionalFormatting sqref="L289:M289">
    <cfRule type="expression" dxfId="73" priority="74" stopIfTrue="1">
      <formula>希望&lt;&gt;0</formula>
    </cfRule>
  </conditionalFormatting>
  <conditionalFormatting sqref="L290:M290">
    <cfRule type="expression" dxfId="72" priority="73" stopIfTrue="1">
      <formula>希望&lt;&gt;0</formula>
    </cfRule>
  </conditionalFormatting>
  <conditionalFormatting sqref="N290:Q290">
    <cfRule type="expression" dxfId="71" priority="72" stopIfTrue="1">
      <formula>$A290&lt;&gt;0</formula>
    </cfRule>
  </conditionalFormatting>
  <conditionalFormatting sqref="L291:M291">
    <cfRule type="expression" dxfId="70" priority="71" stopIfTrue="1">
      <formula>希望&lt;&gt;0</formula>
    </cfRule>
  </conditionalFormatting>
  <conditionalFormatting sqref="L292:M292">
    <cfRule type="expression" dxfId="69" priority="70" stopIfTrue="1">
      <formula>希望&lt;&gt;0</formula>
    </cfRule>
  </conditionalFormatting>
  <conditionalFormatting sqref="L293:M293">
    <cfRule type="expression" dxfId="68" priority="69" stopIfTrue="1">
      <formula>希望&lt;&gt;0</formula>
    </cfRule>
  </conditionalFormatting>
  <conditionalFormatting sqref="L294:M294">
    <cfRule type="expression" dxfId="67" priority="68" stopIfTrue="1">
      <formula>希望&lt;&gt;0</formula>
    </cfRule>
  </conditionalFormatting>
  <conditionalFormatting sqref="L295:M295">
    <cfRule type="expression" dxfId="66" priority="67" stopIfTrue="1">
      <formula>希望&lt;&gt;0</formula>
    </cfRule>
  </conditionalFormatting>
  <conditionalFormatting sqref="N295:Q295">
    <cfRule type="expression" dxfId="65" priority="66" stopIfTrue="1">
      <formula>$A295&lt;&gt;0</formula>
    </cfRule>
  </conditionalFormatting>
  <conditionalFormatting sqref="L299:M299">
    <cfRule type="expression" dxfId="64" priority="65" stopIfTrue="1">
      <formula>希望&lt;&gt;0</formula>
    </cfRule>
  </conditionalFormatting>
  <conditionalFormatting sqref="L300:M300">
    <cfRule type="expression" dxfId="63" priority="64" stopIfTrue="1">
      <formula>希望&lt;&gt;0</formula>
    </cfRule>
  </conditionalFormatting>
  <conditionalFormatting sqref="L301:M301">
    <cfRule type="expression" dxfId="62" priority="63" stopIfTrue="1">
      <formula>希望&lt;&gt;0</formula>
    </cfRule>
  </conditionalFormatting>
  <conditionalFormatting sqref="L302:M302">
    <cfRule type="expression" dxfId="61" priority="62" stopIfTrue="1">
      <formula>希望&lt;&gt;0</formula>
    </cfRule>
  </conditionalFormatting>
  <conditionalFormatting sqref="N302:Q302">
    <cfRule type="expression" dxfId="60" priority="61" stopIfTrue="1">
      <formula>$A302&lt;&gt;0</formula>
    </cfRule>
  </conditionalFormatting>
  <conditionalFormatting sqref="L303:M303">
    <cfRule type="expression" dxfId="59" priority="60" stopIfTrue="1">
      <formula>希望&lt;&gt;0</formula>
    </cfRule>
  </conditionalFormatting>
  <conditionalFormatting sqref="L304:M304">
    <cfRule type="expression" dxfId="58" priority="59" stopIfTrue="1">
      <formula>希望&lt;&gt;0</formula>
    </cfRule>
  </conditionalFormatting>
  <conditionalFormatting sqref="L305:M305">
    <cfRule type="expression" dxfId="57" priority="58" stopIfTrue="1">
      <formula>希望&lt;&gt;0</formula>
    </cfRule>
  </conditionalFormatting>
  <conditionalFormatting sqref="L306:M306">
    <cfRule type="expression" dxfId="56" priority="57" stopIfTrue="1">
      <formula>希望&lt;&gt;0</formula>
    </cfRule>
  </conditionalFormatting>
  <conditionalFormatting sqref="L307:M307">
    <cfRule type="expression" dxfId="55" priority="56" stopIfTrue="1">
      <formula>希望&lt;&gt;0</formula>
    </cfRule>
  </conditionalFormatting>
  <conditionalFormatting sqref="L308:M308">
    <cfRule type="expression" dxfId="54" priority="55" stopIfTrue="1">
      <formula>希望&lt;&gt;0</formula>
    </cfRule>
  </conditionalFormatting>
  <conditionalFormatting sqref="L309:M309">
    <cfRule type="expression" dxfId="53" priority="54" stopIfTrue="1">
      <formula>希望&lt;&gt;0</formula>
    </cfRule>
  </conditionalFormatting>
  <conditionalFormatting sqref="L310:M310">
    <cfRule type="expression" dxfId="52" priority="53" stopIfTrue="1">
      <formula>希望&lt;&gt;0</formula>
    </cfRule>
  </conditionalFormatting>
  <conditionalFormatting sqref="L311:M311">
    <cfRule type="expression" dxfId="51" priority="52" stopIfTrue="1">
      <formula>希望&lt;&gt;0</formula>
    </cfRule>
  </conditionalFormatting>
  <conditionalFormatting sqref="L312:M312">
    <cfRule type="expression" dxfId="50" priority="51" stopIfTrue="1">
      <formula>希望&lt;&gt;0</formula>
    </cfRule>
  </conditionalFormatting>
  <conditionalFormatting sqref="L313:M313">
    <cfRule type="expression" dxfId="49" priority="50" stopIfTrue="1">
      <formula>希望&lt;&gt;0</formula>
    </cfRule>
  </conditionalFormatting>
  <conditionalFormatting sqref="L314:M314">
    <cfRule type="expression" dxfId="48" priority="49" stopIfTrue="1">
      <formula>希望&lt;&gt;0</formula>
    </cfRule>
  </conditionalFormatting>
  <conditionalFormatting sqref="L315:M315">
    <cfRule type="expression" dxfId="47" priority="48" stopIfTrue="1">
      <formula>希望&lt;&gt;0</formula>
    </cfRule>
  </conditionalFormatting>
  <conditionalFormatting sqref="L316:M316">
    <cfRule type="expression" dxfId="46" priority="47" stopIfTrue="1">
      <formula>希望&lt;&gt;0</formula>
    </cfRule>
  </conditionalFormatting>
  <conditionalFormatting sqref="L317:M317">
    <cfRule type="expression" dxfId="45" priority="46" stopIfTrue="1">
      <formula>希望&lt;&gt;0</formula>
    </cfRule>
  </conditionalFormatting>
  <conditionalFormatting sqref="L318:M318">
    <cfRule type="expression" dxfId="44" priority="45" stopIfTrue="1">
      <formula>希望&lt;&gt;0</formula>
    </cfRule>
  </conditionalFormatting>
  <conditionalFormatting sqref="L319:M319">
    <cfRule type="expression" dxfId="43" priority="44" stopIfTrue="1">
      <formula>希望&lt;&gt;0</formula>
    </cfRule>
  </conditionalFormatting>
  <conditionalFormatting sqref="N319:Q319">
    <cfRule type="expression" dxfId="42" priority="43" stopIfTrue="1">
      <formula>$A319&lt;&gt;0</formula>
    </cfRule>
  </conditionalFormatting>
  <conditionalFormatting sqref="L320:M320">
    <cfRule type="expression" dxfId="41" priority="42" stopIfTrue="1">
      <formula>希望&lt;&gt;0</formula>
    </cfRule>
  </conditionalFormatting>
  <conditionalFormatting sqref="L321:M321">
    <cfRule type="expression" dxfId="40" priority="41" stopIfTrue="1">
      <formula>希望&lt;&gt;0</formula>
    </cfRule>
  </conditionalFormatting>
  <conditionalFormatting sqref="L322:M322">
    <cfRule type="expression" dxfId="39" priority="40" stopIfTrue="1">
      <formula>希望&lt;&gt;0</formula>
    </cfRule>
  </conditionalFormatting>
  <conditionalFormatting sqref="L323:M323">
    <cfRule type="expression" dxfId="38" priority="39" stopIfTrue="1">
      <formula>希望&lt;&gt;0</formula>
    </cfRule>
  </conditionalFormatting>
  <conditionalFormatting sqref="L324:M324">
    <cfRule type="expression" dxfId="37" priority="38" stopIfTrue="1">
      <formula>希望&lt;&gt;0</formula>
    </cfRule>
  </conditionalFormatting>
  <conditionalFormatting sqref="L325:M325">
    <cfRule type="expression" dxfId="36" priority="37" stopIfTrue="1">
      <formula>希望&lt;&gt;0</formula>
    </cfRule>
  </conditionalFormatting>
  <conditionalFormatting sqref="L326:M326">
    <cfRule type="expression" dxfId="35" priority="36" stopIfTrue="1">
      <formula>希望&lt;&gt;0</formula>
    </cfRule>
  </conditionalFormatting>
  <conditionalFormatting sqref="L327:M327">
    <cfRule type="expression" dxfId="34" priority="35" stopIfTrue="1">
      <formula>希望&lt;&gt;0</formula>
    </cfRule>
  </conditionalFormatting>
  <conditionalFormatting sqref="N327:Q327">
    <cfRule type="expression" dxfId="33" priority="34" stopIfTrue="1">
      <formula>$A327&lt;&gt;0</formula>
    </cfRule>
  </conditionalFormatting>
  <conditionalFormatting sqref="L328:M328">
    <cfRule type="expression" dxfId="32" priority="33" stopIfTrue="1">
      <formula>希望&lt;&gt;0</formula>
    </cfRule>
  </conditionalFormatting>
  <conditionalFormatting sqref="L329:M329">
    <cfRule type="expression" dxfId="31" priority="32" stopIfTrue="1">
      <formula>希望&lt;&gt;0</formula>
    </cfRule>
  </conditionalFormatting>
  <conditionalFormatting sqref="L330:M330">
    <cfRule type="expression" dxfId="30" priority="31" stopIfTrue="1">
      <formula>希望&lt;&gt;0</formula>
    </cfRule>
  </conditionalFormatting>
  <conditionalFormatting sqref="L331:M331">
    <cfRule type="expression" dxfId="29" priority="30" stopIfTrue="1">
      <formula>希望&lt;&gt;0</formula>
    </cfRule>
  </conditionalFormatting>
  <conditionalFormatting sqref="L332:M332">
    <cfRule type="expression" dxfId="28" priority="29" stopIfTrue="1">
      <formula>希望&lt;&gt;0</formula>
    </cfRule>
  </conditionalFormatting>
  <conditionalFormatting sqref="L333:M333">
    <cfRule type="expression" dxfId="27" priority="28" stopIfTrue="1">
      <formula>希望&lt;&gt;0</formula>
    </cfRule>
  </conditionalFormatting>
  <conditionalFormatting sqref="L334:M334">
    <cfRule type="expression" dxfId="26" priority="27" stopIfTrue="1">
      <formula>希望&lt;&gt;0</formula>
    </cfRule>
  </conditionalFormatting>
  <conditionalFormatting sqref="L335:M335">
    <cfRule type="expression" dxfId="25" priority="26" stopIfTrue="1">
      <formula>希望&lt;&gt;0</formula>
    </cfRule>
  </conditionalFormatting>
  <conditionalFormatting sqref="L336:M336">
    <cfRule type="expression" dxfId="24" priority="25" stopIfTrue="1">
      <formula>希望&lt;&gt;0</formula>
    </cfRule>
  </conditionalFormatting>
  <conditionalFormatting sqref="L337:M337">
    <cfRule type="expression" dxfId="23" priority="24" stopIfTrue="1">
      <formula>希望&lt;&gt;0</formula>
    </cfRule>
  </conditionalFormatting>
  <conditionalFormatting sqref="N337:Q337">
    <cfRule type="expression" dxfId="22" priority="23" stopIfTrue="1">
      <formula>$A337&lt;&gt;0</formula>
    </cfRule>
  </conditionalFormatting>
  <conditionalFormatting sqref="L338:M338">
    <cfRule type="expression" dxfId="21" priority="22" stopIfTrue="1">
      <formula>希望&lt;&gt;0</formula>
    </cfRule>
  </conditionalFormatting>
  <conditionalFormatting sqref="L339:M339">
    <cfRule type="expression" dxfId="20" priority="21" stopIfTrue="1">
      <formula>希望&lt;&gt;0</formula>
    </cfRule>
  </conditionalFormatting>
  <conditionalFormatting sqref="L340:M340">
    <cfRule type="expression" dxfId="19" priority="20" stopIfTrue="1">
      <formula>希望&lt;&gt;0</formula>
    </cfRule>
  </conditionalFormatting>
  <conditionalFormatting sqref="L341:M341">
    <cfRule type="expression" dxfId="18" priority="19" stopIfTrue="1">
      <formula>希望&lt;&gt;0</formula>
    </cfRule>
  </conditionalFormatting>
  <conditionalFormatting sqref="L342:M342">
    <cfRule type="expression" dxfId="17" priority="18" stopIfTrue="1">
      <formula>希望&lt;&gt;0</formula>
    </cfRule>
  </conditionalFormatting>
  <conditionalFormatting sqref="L343:M343">
    <cfRule type="expression" dxfId="16" priority="17" stopIfTrue="1">
      <formula>希望&lt;&gt;0</formula>
    </cfRule>
  </conditionalFormatting>
  <conditionalFormatting sqref="L344:M344">
    <cfRule type="expression" dxfId="15" priority="16" stopIfTrue="1">
      <formula>希望&lt;&gt;0</formula>
    </cfRule>
  </conditionalFormatting>
  <conditionalFormatting sqref="L345:M345">
    <cfRule type="expression" dxfId="14" priority="15" stopIfTrue="1">
      <formula>希望&lt;&gt;0</formula>
    </cfRule>
  </conditionalFormatting>
  <conditionalFormatting sqref="L346:M346">
    <cfRule type="expression" dxfId="13" priority="14" stopIfTrue="1">
      <formula>希望&lt;&gt;0</formula>
    </cfRule>
  </conditionalFormatting>
  <conditionalFormatting sqref="L347:M347">
    <cfRule type="expression" dxfId="12" priority="13" stopIfTrue="1">
      <formula>希望&lt;&gt;0</formula>
    </cfRule>
  </conditionalFormatting>
  <conditionalFormatting sqref="L348:M348">
    <cfRule type="expression" dxfId="11" priority="12" stopIfTrue="1">
      <formula>希望&lt;&gt;0</formula>
    </cfRule>
  </conditionalFormatting>
  <conditionalFormatting sqref="L349:M349">
    <cfRule type="expression" dxfId="10" priority="11" stopIfTrue="1">
      <formula>希望&lt;&gt;0</formula>
    </cfRule>
  </conditionalFormatting>
  <conditionalFormatting sqref="L350:M350">
    <cfRule type="expression" dxfId="9" priority="10" stopIfTrue="1">
      <formula>希望&lt;&gt;0</formula>
    </cfRule>
  </conditionalFormatting>
  <conditionalFormatting sqref="L351:M351">
    <cfRule type="expression" dxfId="8" priority="9" stopIfTrue="1">
      <formula>希望&lt;&gt;0</formula>
    </cfRule>
  </conditionalFormatting>
  <conditionalFormatting sqref="N351:Q351">
    <cfRule type="expression" dxfId="7" priority="8" stopIfTrue="1">
      <formula>$A351&lt;&gt;0</formula>
    </cfRule>
  </conditionalFormatting>
  <conditionalFormatting sqref="L352:M352">
    <cfRule type="expression" dxfId="6" priority="7" stopIfTrue="1">
      <formula>希望&lt;&gt;0</formula>
    </cfRule>
  </conditionalFormatting>
  <conditionalFormatting sqref="L353:M353">
    <cfRule type="expression" dxfId="5" priority="6" stopIfTrue="1">
      <formula>希望&lt;&gt;0</formula>
    </cfRule>
  </conditionalFormatting>
  <conditionalFormatting sqref="L354:M354">
    <cfRule type="expression" dxfId="4" priority="5" stopIfTrue="1">
      <formula>希望&lt;&gt;0</formula>
    </cfRule>
  </conditionalFormatting>
  <conditionalFormatting sqref="N354:Q354">
    <cfRule type="expression" dxfId="3" priority="4" stopIfTrue="1">
      <formula>$A354&lt;&gt;0</formula>
    </cfRule>
  </conditionalFormatting>
  <conditionalFormatting sqref="L355:M355">
    <cfRule type="expression" dxfId="2" priority="3" stopIfTrue="1">
      <formula>希望&lt;&gt;0</formula>
    </cfRule>
  </conditionalFormatting>
  <conditionalFormatting sqref="L356:M356">
    <cfRule type="expression" dxfId="1" priority="2" stopIfTrue="1">
      <formula>希望&lt;&gt;0</formula>
    </cfRule>
  </conditionalFormatting>
  <conditionalFormatting sqref="N356:Q356">
    <cfRule type="expression" dxfId="0" priority="1" stopIfTrue="1">
      <formula>$A356&lt;&gt;0</formula>
    </cfRule>
  </conditionalFormatting>
  <dataValidations count="194">
    <dataValidation imeMode="hiragana" allowBlank="1" showInputMessage="1" showErrorMessage="1" sqref="N184:V184 N185:V185 N186:V186 N187:V187 N250:Q250 N272:Q272 N290:Q290 N295:Q295 N302:Q302 N319:Q319 N327:Q327 N337:Q337 N351:Q351 N354:Q354 N356:Q356" xr:uid="{E2B410F9-928D-42AA-97F6-58BD09059ED3}"/>
    <dataValidation imeMode="hiragana" allowBlank="1" showInputMessage="1" showErrorMessage="1" sqref="I22:Y22" xr:uid="{E0862088-5A3F-4E85-949B-CC02E65683F8}"/>
    <dataValidation type="whole" imeMode="halfAlpha" allowBlank="1" showInputMessage="1" showErrorMessage="1" error="7桁の数字を入力してください" sqref="I20:M20" xr:uid="{67DB05FD-EEA5-44FD-A86E-B5D3598169FE}">
      <formula1>0</formula1>
      <formula2>9999999</formula2>
    </dataValidation>
    <dataValidation imeMode="fullKatakana" allowBlank="1" showInputMessage="1" showErrorMessage="1" sqref="I24:Y24" xr:uid="{F83B79D3-7DDF-4F50-9505-EC6A5B8A2A4E}"/>
    <dataValidation imeMode="hiragana" allowBlank="1" showInputMessage="1" showErrorMessage="1" sqref="I26:Y26" xr:uid="{60C51E29-6613-490D-9058-6F614B83B75F}"/>
    <dataValidation imeMode="hiragana" allowBlank="1" showInputMessage="1" showErrorMessage="1" sqref="I28:Y28" xr:uid="{0B448DE0-F139-4E58-92F3-E664E9577448}"/>
    <dataValidation imeMode="fullKatakana" allowBlank="1" showInputMessage="1" showErrorMessage="1" sqref="I30:Y30" xr:uid="{6F80A1EA-0CCC-49E2-8816-4B2778360237}"/>
    <dataValidation imeMode="hiragana" allowBlank="1" showInputMessage="1" showErrorMessage="1" sqref="I32:Y32" xr:uid="{B8F94871-8A31-42AD-B6B6-31915A085C46}"/>
    <dataValidation imeMode="halfAlpha" allowBlank="1" showInputMessage="1" showErrorMessage="1" sqref="I34:M34" xr:uid="{183B0E68-D9B5-42B0-BF85-4A306158E4E7}"/>
    <dataValidation imeMode="halfAlpha" allowBlank="1" showInputMessage="1" showErrorMessage="1" sqref="P34" xr:uid="{2674F5C7-AF67-4567-95C6-8A134FA710E7}"/>
    <dataValidation imeMode="halfAlpha" allowBlank="1" showInputMessage="1" showErrorMessage="1" sqref="I36:M36" xr:uid="{1F21C7C7-DB08-4943-9AF0-72D8F00153DF}"/>
    <dataValidation imeMode="halfAlpha" allowBlank="1" showInputMessage="1" showErrorMessage="1" sqref="I38:Y38" xr:uid="{0816EB5A-4163-4116-A04C-C91AE715A669}"/>
    <dataValidation type="list" imeMode="halfAlpha" allowBlank="1" showInputMessage="1" showErrorMessage="1" error="リストから選択してください" sqref="I40:M40" xr:uid="{6416EC28-17E9-4165-A5F8-D519E429417E}">
      <formula1>"一致する,一致しない"</formula1>
    </dataValidation>
    <dataValidation type="list" imeMode="halfAlpha" allowBlank="1" showInputMessage="1" showErrorMessage="1" error="リストから選択してください" sqref="I63:M63" xr:uid="{2B58991D-862B-42F2-BD9A-E800BF880B90}">
      <formula1>"しない,する"</formula1>
    </dataValidation>
    <dataValidation type="whole" imeMode="halfAlpha" allowBlank="1" showInputMessage="1" showErrorMessage="1" error="7桁の数字を入力してください" sqref="I69:M69" xr:uid="{F3EE37BC-374F-4750-A283-CBBAAFAABBD6}">
      <formula1>0</formula1>
      <formula2>9999999</formula2>
    </dataValidation>
    <dataValidation imeMode="hiragana" allowBlank="1" showInputMessage="1" showErrorMessage="1" sqref="I71:Y71" xr:uid="{F072AA16-57C1-42F9-9ED7-20EE7D76BA88}"/>
    <dataValidation imeMode="fullKatakana" allowBlank="1" showInputMessage="1" showErrorMessage="1" sqref="I73:Y73" xr:uid="{5B0A4C62-A675-4192-BBB6-A9B0CE2D20A4}"/>
    <dataValidation imeMode="hiragana" allowBlank="1" showInputMessage="1" showErrorMessage="1" sqref="I75:Y75" xr:uid="{C961D5A4-43B5-418B-89C8-FB85CF866633}"/>
    <dataValidation imeMode="hiragana" allowBlank="1" showInputMessage="1" showErrorMessage="1" sqref="I77:Y77" xr:uid="{63CC21FF-F324-4817-8396-8672C8F7B20A}"/>
    <dataValidation imeMode="fullKatakana" allowBlank="1" showInputMessage="1" showErrorMessage="1" sqref="I79:Y79" xr:uid="{216596A5-2276-4298-8665-ACC2E6221A01}"/>
    <dataValidation imeMode="hiragana" allowBlank="1" showInputMessage="1" showErrorMessage="1" sqref="I81:Y81" xr:uid="{912FDE5D-66FB-4DB2-9864-645681CB30A2}"/>
    <dataValidation imeMode="halfAlpha" allowBlank="1" showInputMessage="1" showErrorMessage="1" sqref="I83:M83" xr:uid="{F5E0ADE4-F3C9-4D4A-B3E4-0114CE15F284}"/>
    <dataValidation imeMode="halfAlpha" allowBlank="1" showInputMessage="1" showErrorMessage="1" sqref="P83" xr:uid="{7FDF8AD0-EA21-45F0-A328-DD31B7D19A01}"/>
    <dataValidation imeMode="halfAlpha" allowBlank="1" showInputMessage="1" showErrorMessage="1" sqref="I85:M85" xr:uid="{4CD2B025-E69F-493F-B6F6-734D5D1B463C}"/>
    <dataValidation imeMode="halfAlpha" allowBlank="1" showInputMessage="1" showErrorMessage="1" sqref="I87:Y87" xr:uid="{43127BE5-9405-4A1A-8744-7A43821C54D6}"/>
    <dataValidation imeMode="hiragana" allowBlank="1" showInputMessage="1" showErrorMessage="1" sqref="I112:Y112" xr:uid="{1C4CB088-299A-4727-8239-0E904B0D53B7}"/>
    <dataValidation imeMode="fullKatakana" allowBlank="1" showInputMessage="1" showErrorMessage="1" sqref="I114:Y114" xr:uid="{3CA01E32-59A2-4B60-AF80-98D65E0B55BE}"/>
    <dataValidation imeMode="hiragana" allowBlank="1" showInputMessage="1" showErrorMessage="1" sqref="I116:Y116" xr:uid="{5E76242A-F887-4D64-B591-C50BDC7EB789}"/>
    <dataValidation type="whole" imeMode="halfAlpha" allowBlank="1" showInputMessage="1" showErrorMessage="1" error="7桁の数字を入力してください" sqref="I118:M118" xr:uid="{0DF566F2-8B59-40DB-96E6-0C366563DA5B}">
      <formula1>0</formula1>
      <formula2>9999999</formula2>
    </dataValidation>
    <dataValidation imeMode="hiragana" allowBlank="1" showInputMessage="1" showErrorMessage="1" sqref="I120:Y120" xr:uid="{7C0D4E71-F62B-4D6A-BC42-32441271C95E}"/>
    <dataValidation imeMode="halfAlpha" allowBlank="1" showInputMessage="1" showErrorMessage="1" sqref="I122:M122" xr:uid="{B8D9C21D-4C86-4FAE-B93D-1F9503EB10DE}"/>
    <dataValidation imeMode="halfAlpha" allowBlank="1" showInputMessage="1" showErrorMessage="1" sqref="P122" xr:uid="{34EB201D-AA3B-4C5F-9E74-E517AAC98B73}"/>
    <dataValidation imeMode="halfAlpha" allowBlank="1" showInputMessage="1" showErrorMessage="1" sqref="I124:M124" xr:uid="{03195D7B-3623-46C0-9BFB-4BE02517B9B8}"/>
    <dataValidation imeMode="halfAlpha" allowBlank="1" showInputMessage="1" showErrorMessage="1" sqref="I126:Y126" xr:uid="{0F5E438B-CF59-4774-AD65-FB4998EF807C}"/>
    <dataValidation type="list" imeMode="halfAlpha" allowBlank="1" showInputMessage="1" showErrorMessage="1" error="リストから選択してください" sqref="I153:M153" xr:uid="{E5F74F09-6E8B-4B22-8D13-97454A745C12}">
      <formula1>"しない,する"</formula1>
    </dataValidation>
    <dataValidation imeMode="fullKatakana" allowBlank="1" showInputMessage="1" showErrorMessage="1" sqref="I155:Y155" xr:uid="{7B15FBAA-387E-43C1-8A03-AF612B353E0D}"/>
    <dataValidation imeMode="hiragana" allowBlank="1" showInputMessage="1" showErrorMessage="1" sqref="I157:Y157" xr:uid="{D4F15E26-8CA0-464D-8407-8D4C23FB932B}"/>
    <dataValidation imeMode="halfAlpha" allowBlank="1" showInputMessage="1" showErrorMessage="1" sqref="I159:M159" xr:uid="{A6632EDE-AF5F-45E1-8627-534496A54B35}"/>
    <dataValidation type="whole" imeMode="halfAlpha" allowBlank="1" showInputMessage="1" showErrorMessage="1" error="7桁の数字を入力してください" sqref="I161:M161" xr:uid="{461E0E5F-0A11-498E-A078-87D8C6F86CA1}">
      <formula1>0</formula1>
      <formula2>9999999</formula2>
    </dataValidation>
    <dataValidation imeMode="hiragana" allowBlank="1" showInputMessage="1" showErrorMessage="1" sqref="I163:Y163" xr:uid="{D3E0EF40-3985-4CE0-9370-036CB8C29C0E}"/>
    <dataValidation imeMode="halfAlpha" allowBlank="1" showInputMessage="1" showErrorMessage="1" sqref="I165:M165" xr:uid="{26C3824F-8470-4FEA-A242-2C311C459E96}"/>
    <dataValidation imeMode="halfAlpha" allowBlank="1" showInputMessage="1" showErrorMessage="1" sqref="I167:M167" xr:uid="{D85DD9FD-0E35-4AB3-9B37-8A1C27034F13}"/>
    <dataValidation imeMode="halfAlpha" allowBlank="1" showInputMessage="1" showErrorMessage="1" sqref="I169:Y169" xr:uid="{0BC15B27-C728-4E72-865F-345B1607B37E}"/>
    <dataValidation type="date" imeMode="halfAlpha" allowBlank="1" showInputMessage="1" showErrorMessage="1" error="有効な日付を入力してください" sqref="I176:M176" xr:uid="{72959CFF-E462-4EE6-8E3A-582EB5371EA6}">
      <formula1>92</formula1>
      <formula2>73415</formula2>
    </dataValidation>
    <dataValidation imeMode="hiragana" allowBlank="1" showInputMessage="1" showErrorMessage="1" sqref="I178:M178" xr:uid="{8037B1F9-8596-4FD5-829E-8D4226C4C8AE}"/>
    <dataValidation allowBlank="1" showInputMessage="1" showErrorMessage="1" sqref="B182 I203:M203 I214:M214 I220:M220 I239:M239 B244" xr:uid="{CAD3C752-9395-4E9F-A9B5-76EC5A22126B}"/>
    <dataValidation type="list" imeMode="halfAlpha" allowBlank="1" showInputMessage="1" showErrorMessage="1" error="リストから選択してください" sqref="K183:M183" xr:uid="{640D1E64-6385-4A54-9BAC-0F44C1E2D304}">
      <formula1>"○,　"</formula1>
    </dataValidation>
    <dataValidation type="list" imeMode="halfAlpha" allowBlank="1" showInputMessage="1" showErrorMessage="1" error="リストから選択してください" sqref="K184:M184" xr:uid="{CD2A9F38-66DE-4F79-B0C9-1B0FB84757AC}">
      <formula1>"○,　"</formula1>
    </dataValidation>
    <dataValidation type="list" imeMode="halfAlpha" allowBlank="1" showInputMessage="1" showErrorMessage="1" error="リストから選択してください" sqref="K185:M185" xr:uid="{02487EB2-7E84-4196-AC72-D0B8CB9C09C4}">
      <formula1>"○,　"</formula1>
    </dataValidation>
    <dataValidation type="list" imeMode="halfAlpha" allowBlank="1" showInputMessage="1" showErrorMessage="1" error="リストから選択してください" sqref="K186:M187" xr:uid="{68457E6A-2A6E-4177-8BF3-D013EECEF86C}">
      <formula1>"○,　"</formula1>
    </dataValidation>
    <dataValidation type="whole" imeMode="halfAlpha" allowBlank="1" showInputMessage="1" showErrorMessage="1" error="有効な数字を入力してください" sqref="W186:X186" xr:uid="{917426B9-B592-4344-A8B9-9BCD17FC5222}">
      <formula1>0</formula1>
      <formula2>100</formula2>
    </dataValidation>
    <dataValidation type="whole" imeMode="halfAlpha" allowBlank="1" showInputMessage="1" showErrorMessage="1" error="有効な数字を入力してください" sqref="W187:X187" xr:uid="{FC0ED193-66A0-4921-BA85-61629720BAD0}">
      <formula1>0</formula1>
      <formula2>100</formula2>
    </dataValidation>
    <dataValidation type="whole" imeMode="halfAlpha" allowBlank="1" showInputMessage="1" showErrorMessage="1" error="有効な数字を入力してください" sqref="I189:M189" xr:uid="{EB90968B-BBEF-4924-9E57-67BF80C8F48E}">
      <formula1>0</formula1>
      <formula2>9999999999</formula2>
    </dataValidation>
    <dataValidation type="date" imeMode="halfAlpha" allowBlank="1" showInputMessage="1" showErrorMessage="1" error="有効な日付を入力してください" sqref="I191:M191" xr:uid="{B4478227-6322-4025-B10B-C0E56860A2AE}">
      <formula1>92</formula1>
      <formula2>73415</formula2>
    </dataValidation>
    <dataValidation type="date" imeMode="halfAlpha" allowBlank="1" showInputMessage="1" showErrorMessage="1" error="有効な日付を入力してください" sqref="I193:M193" xr:uid="{1CB5B1FD-10E4-4F5B-9E1F-FE25F4BB7627}">
      <formula1>92</formula1>
      <formula2>73415</formula2>
    </dataValidation>
    <dataValidation type="date" imeMode="halfAlpha" allowBlank="1" showInputMessage="1" showErrorMessage="1" error="有効な日付を入力してください" sqref="I195:M195" xr:uid="{D9409521-DB20-4874-B0D0-E2A2367CFCA5}">
      <formula1>92</formula1>
      <formula2>73415</formula2>
    </dataValidation>
    <dataValidation type="date" imeMode="halfAlpha" allowBlank="1" showInputMessage="1" showErrorMessage="1" error="有効な日付を入力してください" sqref="O195:R195" xr:uid="{F18770E1-B87D-4B2B-AD05-D6F8881243D0}">
      <formula1>92</formula1>
      <formula2>73415</formula2>
    </dataValidation>
    <dataValidation type="date" imeMode="halfAlpha" allowBlank="1" showInputMessage="1" showErrorMessage="1" error="有効な日付を入力してください" sqref="I197:M197" xr:uid="{3BD7141B-144C-4BDE-8B6A-24BE89EA39B2}">
      <formula1>92</formula1>
      <formula2>73415</formula2>
    </dataValidation>
    <dataValidation type="whole" imeMode="halfAlpha" allowBlank="1" showInputMessage="1" showErrorMessage="1" error="有効な数字を入力してください" sqref="I200:M200" xr:uid="{D85BC0A7-73FC-473C-98DD-190C281CF25B}">
      <formula1>0</formula1>
      <formula2>9999999999</formula2>
    </dataValidation>
    <dataValidation type="whole" imeMode="halfAlpha" allowBlank="1" showInputMessage="1" showErrorMessage="1" error="有効な数字を入力してください" sqref="I201:M201" xr:uid="{B0343921-FDB9-4512-A634-10698E6F2563}">
      <formula1>0</formula1>
      <formula2>9999999999</formula2>
    </dataValidation>
    <dataValidation type="whole" imeMode="halfAlpha" allowBlank="1" showInputMessage="1" showErrorMessage="1" error="有効な数字を入力してください" sqref="I202:M202" xr:uid="{470472F7-5DCB-4C54-B1BE-D597002561BF}">
      <formula1>0</formula1>
      <formula2>9999999999</formula2>
    </dataValidation>
    <dataValidation type="whole" imeMode="halfAlpha" allowBlank="1" showInputMessage="1" showErrorMessage="1" error="有効な数字を入力してください" sqref="I204:M204" xr:uid="{BB8CE9BC-737D-425F-911C-2EE84E44D57D}">
      <formula1>0</formula1>
      <formula2>9999999999</formula2>
    </dataValidation>
    <dataValidation type="list" imeMode="halfAlpha" allowBlank="1" showInputMessage="1" showErrorMessage="1" error="リストから選択してください" sqref="I206:M206" xr:uid="{CD18F090-EEE6-47C8-9595-1856F912997B}">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E8F2B6FF-0676-4925-BED5-4F3178D92EA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3A9DD87C-1AB5-462E-BE93-4F0B0E401F1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CAE6CFD5-47B2-4475-B653-A604AD8E43F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C788984A-79CA-4D19-8C81-0AA98FF4608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F787A12B-330A-4150-B660-E359C5DCF25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326C2AAA-9B5E-4780-B258-0C94873E7E9A}">
      <formula1>-9999999999</formula1>
      <formula2>9999999999</formula2>
    </dataValidation>
    <dataValidation type="date" imeMode="halfAlpha" allowBlank="1" showInputMessage="1" showErrorMessage="1" error="有効な日付を入力してください" sqref="E231:I231" xr:uid="{79059D78-0851-4AEA-9429-4D0236A90E44}">
      <formula1>92</formula1>
      <formula2>73415</formula2>
    </dataValidation>
    <dataValidation type="date" imeMode="halfAlpha" allowBlank="1" showInputMessage="1" showErrorMessage="1" error="有効な日付を入力してください" sqref="E232:I232" xr:uid="{AF71ECB4-C031-4307-BD40-16E6C88DD1AE}">
      <formula1>92</formula1>
      <formula2>73415</formula2>
    </dataValidation>
    <dataValidation type="date" imeMode="halfAlpha" allowBlank="1" showInputMessage="1" showErrorMessage="1" error="有効な日付を入力してください" sqref="K231:N231" xr:uid="{EC40564D-DE33-4E3A-8A19-4CFDEC89D3C7}">
      <formula1>92</formula1>
      <formula2>73415</formula2>
    </dataValidation>
    <dataValidation type="date" imeMode="halfAlpha" allowBlank="1" showInputMessage="1" showErrorMessage="1" error="有効な日付を入力してください" sqref="K232:N232" xr:uid="{ABA02EC5-AE98-4DA9-89E5-E00F351132E6}">
      <formula1>92</formula1>
      <formula2>73415</formula2>
    </dataValidation>
    <dataValidation type="date" imeMode="halfAlpha" allowBlank="1" showInputMessage="1" showErrorMessage="1" error="有効な日付を入力してください" sqref="P231:R231" xr:uid="{63F11D9F-2BCB-4EE2-89D4-65A8AA02F608}">
      <formula1>92</formula1>
      <formula2>73415</formula2>
    </dataValidation>
    <dataValidation type="date" imeMode="halfAlpha" allowBlank="1" showInputMessage="1" showErrorMessage="1" error="有効な日付を入力してください" sqref="P232:R232" xr:uid="{660596C7-A108-4FD3-9C8A-CB7EEE4E8C5F}">
      <formula1>92</formula1>
      <formula2>73415</formula2>
    </dataValidation>
    <dataValidation type="date" imeMode="halfAlpha" allowBlank="1" showInputMessage="1" showErrorMessage="1" error="有効な日付を入力してください" sqref="T231" xr:uid="{49755228-D516-460B-A8EB-D22AF0C5CFE4}">
      <formula1>92</formula1>
      <formula2>73415</formula2>
    </dataValidation>
    <dataValidation type="date" imeMode="halfAlpha" allowBlank="1" showInputMessage="1" showErrorMessage="1" error="有効な日付を入力してください" sqref="T232" xr:uid="{FA63144A-7544-4789-ABAD-354E6A46A198}">
      <formula1>92</formula1>
      <formula2>73415</formula2>
    </dataValidation>
    <dataValidation type="whole" imeMode="halfAlpha" allowBlank="1" showInputMessage="1" showErrorMessage="1" error="有効な数字を入力してください。10兆円以上になる場合は、9,999,999,999と入力してください" sqref="E233:J233" xr:uid="{9AD2F558-32E6-421D-8C71-DE3901EBDD0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3:O233" xr:uid="{2CF69DCF-8913-4D1A-B4DF-24389900527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3:S233" xr:uid="{02A70C02-0AB8-48CE-8FCA-F50992C0221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3:U233" xr:uid="{D59445BF-663C-4B0F-B30E-A9279196A4F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33:Y233" xr:uid="{A691B01E-C636-4681-9342-29024B5907D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6:M236" xr:uid="{7AAD90BC-269E-446C-96C1-D063937F863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7:M237" xr:uid="{12044373-A975-4496-BACC-37FDDA4CC26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8:M238" xr:uid="{72DFB996-05BB-45C5-9AFF-89FEE16A4FC3}">
      <formula1>-9999999999</formula1>
      <formula2>9999999999</formula2>
    </dataValidation>
    <dataValidation type="list" imeMode="halfAlpha" allowBlank="1" showInputMessage="1" showErrorMessage="1" error="リストから選択してください" sqref="L245:M245" xr:uid="{E7F39E43-9F2B-4E20-AE70-E1B87A4636FB}">
      <formula1>"○,　"</formula1>
    </dataValidation>
    <dataValidation type="list" imeMode="halfAlpha" allowBlank="1" showInputMessage="1" showErrorMessage="1" error="リストから選択してください" sqref="L246:M246" xr:uid="{0DC93C32-2AD6-4821-B598-9AC0E241BDD6}">
      <formula1>"○,　"</formula1>
    </dataValidation>
    <dataValidation type="list" imeMode="halfAlpha" allowBlank="1" showInputMessage="1" showErrorMessage="1" error="リストから選択してください" sqref="L247:M247" xr:uid="{E6B7F4BA-BEF4-4E5B-AA0D-91C75AC0AC54}">
      <formula1>"○,　"</formula1>
    </dataValidation>
    <dataValidation type="list" imeMode="halfAlpha" allowBlank="1" showInputMessage="1" showErrorMessage="1" error="リストから選択してください" sqref="L248:M248" xr:uid="{B95F6005-A52B-4B13-BAE1-0F80058AFD58}">
      <formula1>"○,　"</formula1>
    </dataValidation>
    <dataValidation type="list" imeMode="halfAlpha" allowBlank="1" showInputMessage="1" showErrorMessage="1" error="リストから選択してください" sqref="L249:M249" xr:uid="{B3456162-469E-450B-8EB5-FF50636E4DC0}">
      <formula1>"○,　"</formula1>
    </dataValidation>
    <dataValidation type="list" imeMode="halfAlpha" allowBlank="1" showInputMessage="1" showErrorMessage="1" error="リストから選択してください" sqref="L250:M250" xr:uid="{6611D895-0ABE-410E-BC6C-69F95BB99D7F}">
      <formula1>"○,　"</formula1>
    </dataValidation>
    <dataValidation type="list" imeMode="halfAlpha" allowBlank="1" showInputMessage="1" showErrorMessage="1" error="リストから選択してください" sqref="L251:M251" xr:uid="{111AFAE9-B5BB-404D-A2B4-5532A031B0CA}">
      <formula1>"○,　"</formula1>
    </dataValidation>
    <dataValidation type="list" imeMode="halfAlpha" allowBlank="1" showInputMessage="1" showErrorMessage="1" error="リストから選択してください" sqref="L252:M252" xr:uid="{5BDE365B-8D0A-453B-B283-B562E4596859}">
      <formula1>"○,　"</formula1>
    </dataValidation>
    <dataValidation type="list" imeMode="halfAlpha" allowBlank="1" showInputMessage="1" showErrorMessage="1" error="リストから選択してください" sqref="L253:M253" xr:uid="{615C82F6-7EEB-4E6A-8327-D1C985641D43}">
      <formula1>"○,　"</formula1>
    </dataValidation>
    <dataValidation type="list" imeMode="halfAlpha" allowBlank="1" showInputMessage="1" showErrorMessage="1" error="リストから選択してください" sqref="L254:M254" xr:uid="{6900F71C-B9E5-44CE-8FEE-5A5CE1D0558A}">
      <formula1>"○,　"</formula1>
    </dataValidation>
    <dataValidation type="list" imeMode="halfAlpha" allowBlank="1" showInputMessage="1" showErrorMessage="1" error="リストから選択してください" sqref="L255:M255" xr:uid="{8B2B39E5-F980-4C51-9D99-3757C93D21F0}">
      <formula1>"○,　"</formula1>
    </dataValidation>
    <dataValidation type="list" imeMode="halfAlpha" allowBlank="1" showInputMessage="1" showErrorMessage="1" error="リストから選択してください" sqref="L256:M256" xr:uid="{9BAF25CC-7135-4828-81A9-1FF15EBE9232}">
      <formula1>"○,　"</formula1>
    </dataValidation>
    <dataValidation type="list" imeMode="halfAlpha" allowBlank="1" showInputMessage="1" showErrorMessage="1" error="リストから選択してください" sqref="L257:M257" xr:uid="{65FFB9F6-4664-407C-8D1A-298C02497B49}">
      <formula1>"○,　"</formula1>
    </dataValidation>
    <dataValidation type="list" imeMode="halfAlpha" allowBlank="1" showInputMessage="1" showErrorMessage="1" error="リストから選択してください" sqref="L258:M258" xr:uid="{7986806B-6491-4ADB-B2F5-BDAC19E90BFF}">
      <formula1>"○,　"</formula1>
    </dataValidation>
    <dataValidation type="list" imeMode="halfAlpha" allowBlank="1" showInputMessage="1" showErrorMessage="1" error="リストから選択してください" sqref="L259:M259" xr:uid="{74A81DFE-8523-46AF-BC9E-617B262B9014}">
      <formula1>"○,　"</formula1>
    </dataValidation>
    <dataValidation type="list" imeMode="halfAlpha" allowBlank="1" showInputMessage="1" showErrorMessage="1" error="リストから選択してください" sqref="L260:M260" xr:uid="{37F1F625-6DF7-4FCD-9559-23C9D495A4DD}">
      <formula1>"○,　"</formula1>
    </dataValidation>
    <dataValidation type="list" imeMode="halfAlpha" allowBlank="1" showInputMessage="1" showErrorMessage="1" error="リストから選択してください" sqref="L261:M261" xr:uid="{CA805D92-F254-46C2-92D6-56F80AD3489C}">
      <formula1>"○,　"</formula1>
    </dataValidation>
    <dataValidation type="list" imeMode="halfAlpha" allowBlank="1" showInputMessage="1" showErrorMessage="1" error="リストから選択してください" sqref="L262:M262" xr:uid="{48345954-D1EA-4E01-ABB3-C3563BEFFF1A}">
      <formula1>"○,　"</formula1>
    </dataValidation>
    <dataValidation type="list" imeMode="halfAlpha" allowBlank="1" showInputMessage="1" showErrorMessage="1" error="リストから選択してください" sqref="L263:M263" xr:uid="{374C8523-4A4A-4D70-971C-F4EAB944806D}">
      <formula1>"○,　"</formula1>
    </dataValidation>
    <dataValidation type="list" imeMode="halfAlpha" allowBlank="1" showInputMessage="1" showErrorMessage="1" error="リストから選択してください" sqref="L264:M264" xr:uid="{2C5ED8D3-B244-48E3-8ACD-F60713F92098}">
      <formula1>"○,　"</formula1>
    </dataValidation>
    <dataValidation type="list" imeMode="halfAlpha" allowBlank="1" showInputMessage="1" showErrorMessage="1" error="リストから選択してください" sqref="L265:M265" xr:uid="{7F9B7D59-019B-4A40-8B3C-765418357D97}">
      <formula1>"○,　"</formula1>
    </dataValidation>
    <dataValidation type="list" imeMode="halfAlpha" allowBlank="1" showInputMessage="1" showErrorMessage="1" error="リストから選択してください" sqref="L266:M266" xr:uid="{59EE925A-7766-4404-B5C1-4E9B7F63F2EB}">
      <formula1>"○,　"</formula1>
    </dataValidation>
    <dataValidation type="list" imeMode="halfAlpha" allowBlank="1" showInputMessage="1" showErrorMessage="1" error="リストから選択してください" sqref="L267:M267" xr:uid="{8FEA1B6E-5C31-4522-812C-3F4FBFCE52FB}">
      <formula1>"○,　"</formula1>
    </dataValidation>
    <dataValidation type="list" imeMode="halfAlpha" allowBlank="1" showInputMessage="1" showErrorMessage="1" error="リストから選択してください" sqref="L268:M268" xr:uid="{F9EBAF46-F1F4-480C-85C3-EB721D6CA73A}">
      <formula1>"○,　"</formula1>
    </dataValidation>
    <dataValidation type="list" imeMode="halfAlpha" allowBlank="1" showInputMessage="1" showErrorMessage="1" error="リストから選択してください" sqref="L269:M269" xr:uid="{32A22582-7DDD-40C3-BBC8-F842843345ED}">
      <formula1>"○,　"</formula1>
    </dataValidation>
    <dataValidation type="list" imeMode="halfAlpha" allowBlank="1" showInputMessage="1" showErrorMessage="1" error="リストから選択してください" sqref="L270:M270" xr:uid="{921D579A-FADE-4655-87EC-3C70EFCD39F1}">
      <formula1>"○,　"</formula1>
    </dataValidation>
    <dataValidation type="list" imeMode="halfAlpha" allowBlank="1" showInputMessage="1" showErrorMessage="1" error="リストから選択してください" sqref="L271:M271" xr:uid="{AA87FDDD-5A47-400C-804D-1D0EBD286D05}">
      <formula1>"○,　"</formula1>
    </dataValidation>
    <dataValidation type="list" imeMode="halfAlpha" allowBlank="1" showInputMessage="1" showErrorMessage="1" error="リストから選択してください" sqref="L272:M272" xr:uid="{A1E07E32-AF2B-40EC-B98E-857DA358FD77}">
      <formula1>"○,　"</formula1>
    </dataValidation>
    <dataValidation type="list" imeMode="halfAlpha" allowBlank="1" showInputMessage="1" showErrorMessage="1" error="リストから選択してください" sqref="L273:M273" xr:uid="{4D1C14D6-BB3C-401F-9879-5F006618CD30}">
      <formula1>"○,　"</formula1>
    </dataValidation>
    <dataValidation type="list" imeMode="halfAlpha" allowBlank="1" showInputMessage="1" showErrorMessage="1" error="リストから選択してください" sqref="L274:M274" xr:uid="{905C9B5E-115F-41A8-9B26-4B152B2EBAC5}">
      <formula1>"○,　"</formula1>
    </dataValidation>
    <dataValidation type="list" imeMode="halfAlpha" allowBlank="1" showInputMessage="1" showErrorMessage="1" error="リストから選択してください" sqref="L275:M275" xr:uid="{6D30EE1A-9F11-4154-AD19-AE9D8CE09F6A}">
      <formula1>"○,　"</formula1>
    </dataValidation>
    <dataValidation type="list" imeMode="halfAlpha" allowBlank="1" showInputMessage="1" showErrorMessage="1" error="リストから選択してください" sqref="L276:M276" xr:uid="{C7DB2E22-B681-414B-973C-2980BB83204A}">
      <formula1>"○,　"</formula1>
    </dataValidation>
    <dataValidation type="list" imeMode="halfAlpha" allowBlank="1" showInputMessage="1" showErrorMessage="1" error="リストから選択してください" sqref="L277:M277" xr:uid="{306713AB-2C6F-462D-8461-DB7F3F031BB5}">
      <formula1>"○,　"</formula1>
    </dataValidation>
    <dataValidation type="list" imeMode="halfAlpha" allowBlank="1" showInputMessage="1" showErrorMessage="1" error="リストから選択してください" sqref="L278:M278" xr:uid="{A1E22C5A-2485-45FC-B168-0C5A0D45AB51}">
      <formula1>"○,　"</formula1>
    </dataValidation>
    <dataValidation type="list" imeMode="halfAlpha" allowBlank="1" showInputMessage="1" showErrorMessage="1" error="リストから選択してください" sqref="L279:M279" xr:uid="{92F1C8EC-0B34-4BD5-8351-471A20B3D044}">
      <formula1>"○,　"</formula1>
    </dataValidation>
    <dataValidation type="list" imeMode="halfAlpha" allowBlank="1" showInputMessage="1" showErrorMessage="1" error="リストから選択してください" sqref="L280:M280" xr:uid="{96CCA65F-D419-416C-8CF7-F692D4AD5770}">
      <formula1>"○,　"</formula1>
    </dataValidation>
    <dataValidation type="list" imeMode="halfAlpha" allowBlank="1" showInputMessage="1" showErrorMessage="1" error="リストから選択してください" sqref="L281:M281" xr:uid="{395BC7FF-4943-46AE-A806-A14AA1311D4B}">
      <formula1>"○,　"</formula1>
    </dataValidation>
    <dataValidation type="list" imeMode="halfAlpha" allowBlank="1" showInputMessage="1" showErrorMessage="1" error="リストから選択してください" sqref="L282:M282" xr:uid="{5C2EA266-3911-4E9E-8CF9-2B90E272CCD8}">
      <formula1>"○,　"</formula1>
    </dataValidation>
    <dataValidation type="list" imeMode="halfAlpha" allowBlank="1" showInputMessage="1" showErrorMessage="1" error="リストから選択してください" sqref="L283:M283" xr:uid="{809A2866-DF6A-4F59-93B0-B5206E1A6713}">
      <formula1>"○,　"</formula1>
    </dataValidation>
    <dataValidation type="list" imeMode="halfAlpha" allowBlank="1" showInputMessage="1" showErrorMessage="1" error="リストから選択してください" sqref="L284:M284" xr:uid="{1B09291F-45EE-4E43-A840-2C7CB020BD16}">
      <formula1>"○,　"</formula1>
    </dataValidation>
    <dataValidation type="list" imeMode="halfAlpha" allowBlank="1" showInputMessage="1" showErrorMessage="1" error="リストから選択してください" sqref="L285:M285" xr:uid="{1FAA2D5D-AC7F-4B28-ABCB-CD0707512A1E}">
      <formula1>"○,　"</formula1>
    </dataValidation>
    <dataValidation type="list" imeMode="halfAlpha" allowBlank="1" showInputMessage="1" showErrorMessage="1" error="リストから選択してください" sqref="L286:M286" xr:uid="{2556CCC4-25C7-425E-B06B-C20E3B6D7D86}">
      <formula1>"○,　"</formula1>
    </dataValidation>
    <dataValidation type="list" imeMode="halfAlpha" allowBlank="1" showInputMessage="1" showErrorMessage="1" error="リストから選択してください" sqref="L287:M287" xr:uid="{96900B0A-C5DE-4BB5-95B4-D726359043FE}">
      <formula1>"○,　"</formula1>
    </dataValidation>
    <dataValidation type="list" imeMode="halfAlpha" allowBlank="1" showInputMessage="1" showErrorMessage="1" error="リストから選択してください" sqref="L288:M288" xr:uid="{5C0D64CC-A142-4764-8B44-47F20FFBB241}">
      <formula1>"○,　"</formula1>
    </dataValidation>
    <dataValidation type="list" imeMode="halfAlpha" allowBlank="1" showInputMessage="1" showErrorMessage="1" error="リストから選択してください" sqref="L289:M289" xr:uid="{178C93CF-F510-455F-B5D8-88D3705979A3}">
      <formula1>"○,　"</formula1>
    </dataValidation>
    <dataValidation type="list" imeMode="halfAlpha" allowBlank="1" showInputMessage="1" showErrorMessage="1" error="リストから選択してください" sqref="L290:M290" xr:uid="{15F052E8-31D0-4348-86F6-7B4CA5195694}">
      <formula1>"○,　"</formula1>
    </dataValidation>
    <dataValidation type="list" imeMode="halfAlpha" allowBlank="1" showInputMessage="1" showErrorMessage="1" error="リストから選択してください" sqref="L291:M291" xr:uid="{FDC19C49-DB37-4918-9C7B-FF239FFFADBB}">
      <formula1>"○,　"</formula1>
    </dataValidation>
    <dataValidation type="list" imeMode="halfAlpha" allowBlank="1" showInputMessage="1" showErrorMessage="1" error="リストから選択してください" sqref="L292:M292" xr:uid="{3E96BB0C-2EC2-4E56-A30A-6984D49677FD}">
      <formula1>"○,　"</formula1>
    </dataValidation>
    <dataValidation type="list" imeMode="halfAlpha" allowBlank="1" showInputMessage="1" showErrorMessage="1" error="リストから選択してください" sqref="L293:M293" xr:uid="{BC7D67AE-183E-4128-816E-432A73586FBA}">
      <formula1>"○,　"</formula1>
    </dataValidation>
    <dataValidation type="list" imeMode="halfAlpha" allowBlank="1" showInputMessage="1" showErrorMessage="1" error="リストから選択してください" sqref="L294:M294" xr:uid="{2A5E476D-3695-4A2E-B87D-7DAEE35581E3}">
      <formula1>"○,　"</formula1>
    </dataValidation>
    <dataValidation type="list" imeMode="halfAlpha" allowBlank="1" showInputMessage="1" showErrorMessage="1" error="リストから選択してください" sqref="L295:M295" xr:uid="{8B90C4FB-373E-4141-A9C0-9865967CE60A}">
      <formula1>"○,　"</formula1>
    </dataValidation>
    <dataValidation type="list" imeMode="halfAlpha" allowBlank="1" showInputMessage="1" showErrorMessage="1" error="リストから選択してください" sqref="L299:M299" xr:uid="{E994F8D5-44C5-48A2-ABC5-46550561D34E}">
      <formula1>"○,　"</formula1>
    </dataValidation>
    <dataValidation type="list" imeMode="halfAlpha" allowBlank="1" showInputMessage="1" showErrorMessage="1" error="リストから選択してください" sqref="L300:M300" xr:uid="{A879B272-6726-4FD9-AD4A-FE3855581EFB}">
      <formula1>"○,　"</formula1>
    </dataValidation>
    <dataValidation type="list" imeMode="halfAlpha" allowBlank="1" showInputMessage="1" showErrorMessage="1" error="リストから選択してください" sqref="L301:M301" xr:uid="{061BE5F2-F668-479E-B211-C6CAF7EB25C0}">
      <formula1>"○,　"</formula1>
    </dataValidation>
    <dataValidation type="list" imeMode="halfAlpha" allowBlank="1" showInputMessage="1" showErrorMessage="1" error="リストから選択してください" sqref="L302:M302" xr:uid="{587CEF87-BBE7-4C06-A4FA-8CC0047BB920}">
      <formula1>"○,　"</formula1>
    </dataValidation>
    <dataValidation type="list" imeMode="halfAlpha" allowBlank="1" showInputMessage="1" showErrorMessage="1" error="リストから選択してください" sqref="L303:M303" xr:uid="{9F821F3B-2485-4FA2-8FA8-59BF448DA203}">
      <formula1>"○,　"</formula1>
    </dataValidation>
    <dataValidation type="list" imeMode="halfAlpha" allowBlank="1" showInputMessage="1" showErrorMessage="1" error="リストから選択してください" sqref="L304:M304" xr:uid="{56D3A4A2-6A79-4CE1-9D67-FBF40DD8A483}">
      <formula1>"○,　"</formula1>
    </dataValidation>
    <dataValidation type="list" imeMode="halfAlpha" allowBlank="1" showInputMessage="1" showErrorMessage="1" error="リストから選択してください" sqref="L305:M305" xr:uid="{53B858FB-82B2-4887-B667-7227B4DF03A7}">
      <formula1>"○,　"</formula1>
    </dataValidation>
    <dataValidation type="list" imeMode="halfAlpha" allowBlank="1" showInputMessage="1" showErrorMessage="1" error="リストから選択してください" sqref="L306:M306" xr:uid="{DCFC99F3-A3CA-407B-9249-CF7CB8B50DBB}">
      <formula1>"○,　"</formula1>
    </dataValidation>
    <dataValidation type="list" imeMode="halfAlpha" allowBlank="1" showInputMessage="1" showErrorMessage="1" error="リストから選択してください" sqref="L307:M307" xr:uid="{BD93B3AB-04B7-4566-BF22-55C54A939FC7}">
      <formula1>"○,　"</formula1>
    </dataValidation>
    <dataValidation type="list" imeMode="halfAlpha" allowBlank="1" showInputMessage="1" showErrorMessage="1" error="リストから選択してください" sqref="L308:M308" xr:uid="{3E42B0DC-E917-4A1D-B0DD-F15268EB4857}">
      <formula1>"○,　"</formula1>
    </dataValidation>
    <dataValidation type="list" imeMode="halfAlpha" allowBlank="1" showInputMessage="1" showErrorMessage="1" error="リストから選択してください" sqref="L309:M309" xr:uid="{A0EEB5E0-48A8-4AC5-818C-2DCBBB17EC50}">
      <formula1>"○,　"</formula1>
    </dataValidation>
    <dataValidation type="list" imeMode="halfAlpha" allowBlank="1" showInputMessage="1" showErrorMessage="1" error="リストから選択してください" sqref="L310:M310" xr:uid="{762E1581-2679-4E41-8E11-73B8041D2000}">
      <formula1>"○,　"</formula1>
    </dataValidation>
    <dataValidation type="list" imeMode="halfAlpha" allowBlank="1" showInputMessage="1" showErrorMessage="1" error="リストから選択してください" sqref="L311:M311" xr:uid="{CAF37180-A940-4788-B991-05EE290186C0}">
      <formula1>"○,　"</formula1>
    </dataValidation>
    <dataValidation type="list" imeMode="halfAlpha" allowBlank="1" showInputMessage="1" showErrorMessage="1" error="リストから選択してください" sqref="L312:M312" xr:uid="{3B4B3347-FA46-49B1-9D10-F897537995FB}">
      <formula1>"○,　"</formula1>
    </dataValidation>
    <dataValidation type="list" imeMode="halfAlpha" allowBlank="1" showInputMessage="1" showErrorMessage="1" error="リストから選択してください" sqref="L313:M313" xr:uid="{082A776B-B9ED-4210-B1E2-7F2C18B3E941}">
      <formula1>"○,　"</formula1>
    </dataValidation>
    <dataValidation type="list" imeMode="halfAlpha" allowBlank="1" showInputMessage="1" showErrorMessage="1" error="リストから選択してください" sqref="L314:M314" xr:uid="{FAA7408A-F541-4D87-B11C-8704F30955B3}">
      <formula1>"○,　"</formula1>
    </dataValidation>
    <dataValidation type="list" imeMode="halfAlpha" allowBlank="1" showInputMessage="1" showErrorMessage="1" error="リストから選択してください" sqref="L315:M315" xr:uid="{E057DDEA-2318-4640-9842-47E2BC8E1C9D}">
      <formula1>"○,　"</formula1>
    </dataValidation>
    <dataValidation type="list" imeMode="halfAlpha" allowBlank="1" showInputMessage="1" showErrorMessage="1" error="リストから選択してください" sqref="L316:M316" xr:uid="{9E3798BD-FDF5-4683-8466-8462FD2493AC}">
      <formula1>"○,　"</formula1>
    </dataValidation>
    <dataValidation type="list" imeMode="halfAlpha" allowBlank="1" showInputMessage="1" showErrorMessage="1" error="リストから選択してください" sqref="L317:M317" xr:uid="{B8472B25-FAD4-4EED-80E0-CE3DE3A6416D}">
      <formula1>"○,　"</formula1>
    </dataValidation>
    <dataValidation type="list" imeMode="halfAlpha" allowBlank="1" showInputMessage="1" showErrorMessage="1" error="リストから選択してください" sqref="L318:M318" xr:uid="{3B54B6D9-EBC2-4E4A-8947-F750A180F6EA}">
      <formula1>"○,　"</formula1>
    </dataValidation>
    <dataValidation type="list" imeMode="halfAlpha" allowBlank="1" showInputMessage="1" showErrorMessage="1" error="リストから選択してください" sqref="L319:M319" xr:uid="{ABF5F183-7482-49B9-931C-9F5894DC572F}">
      <formula1>"○,　"</formula1>
    </dataValidation>
    <dataValidation type="list" imeMode="halfAlpha" allowBlank="1" showInputMessage="1" showErrorMessage="1" error="リストから選択してください" sqref="L320:M320" xr:uid="{6A6B867F-C8E2-4B40-BB5B-FCF5F2EA21FC}">
      <formula1>"○,　"</formula1>
    </dataValidation>
    <dataValidation type="list" imeMode="halfAlpha" allowBlank="1" showInputMessage="1" showErrorMessage="1" error="リストから選択してください" sqref="L321:M321" xr:uid="{F8D0CD4F-4A2C-41C0-B324-90C29FA330A7}">
      <formula1>"○,　"</formula1>
    </dataValidation>
    <dataValidation type="list" imeMode="halfAlpha" allowBlank="1" showInputMessage="1" showErrorMessage="1" error="リストから選択してください" sqref="L322:M322" xr:uid="{34EED5B7-CF4B-476C-9D9D-7ABDB414790A}">
      <formula1>"○,　"</formula1>
    </dataValidation>
    <dataValidation type="list" imeMode="halfAlpha" allowBlank="1" showInputMessage="1" showErrorMessage="1" error="リストから選択してください" sqref="L323:M323" xr:uid="{B231041D-2A7B-4F4C-A489-B02E6E448687}">
      <formula1>"○,　"</formula1>
    </dataValidation>
    <dataValidation type="list" imeMode="halfAlpha" allowBlank="1" showInputMessage="1" showErrorMessage="1" error="リストから選択してください" sqref="L324:M324" xr:uid="{7976B0FB-36D7-40FB-9B27-84A60C7CDA46}">
      <formula1>"○,　"</formula1>
    </dataValidation>
    <dataValidation type="list" imeMode="halfAlpha" allowBlank="1" showInputMessage="1" showErrorMessage="1" error="リストから選択してください" sqref="L325:M325" xr:uid="{2907BBE6-DC48-4455-98BC-44BF2C56F3F9}">
      <formula1>"○,　"</formula1>
    </dataValidation>
    <dataValidation type="list" imeMode="halfAlpha" allowBlank="1" showInputMessage="1" showErrorMessage="1" error="リストから選択してください" sqref="L326:M326" xr:uid="{9DF6ABC3-2D74-4FCC-9723-72BA865FC936}">
      <formula1>"○,　"</formula1>
    </dataValidation>
    <dataValidation type="list" imeMode="halfAlpha" allowBlank="1" showInputMessage="1" showErrorMessage="1" error="リストから選択してください" sqref="L327:M327" xr:uid="{D92F1CC5-5EC0-4EB4-BB4C-3D0CC403F788}">
      <formula1>"○,　"</formula1>
    </dataValidation>
    <dataValidation type="list" imeMode="halfAlpha" allowBlank="1" showInputMessage="1" showErrorMessage="1" error="リストから選択してください" sqref="L328:M328" xr:uid="{010F1ECD-9932-4F1A-B675-DECC6C1BEA2A}">
      <formula1>"○,　"</formula1>
    </dataValidation>
    <dataValidation type="list" imeMode="halfAlpha" allowBlank="1" showInputMessage="1" showErrorMessage="1" error="リストから選択してください" sqref="L329:M329" xr:uid="{1A2206AF-873D-4BA8-B271-CC869E5ED569}">
      <formula1>"○,　"</formula1>
    </dataValidation>
    <dataValidation type="list" imeMode="halfAlpha" allowBlank="1" showInputMessage="1" showErrorMessage="1" error="リストから選択してください" sqref="L330:M330" xr:uid="{065C9017-4B8C-4166-A77A-2156DCA6A253}">
      <formula1>"○,　"</formula1>
    </dataValidation>
    <dataValidation type="list" imeMode="halfAlpha" allowBlank="1" showInputMessage="1" showErrorMessage="1" error="リストから選択してください" sqref="L331:M331" xr:uid="{9FE20ABA-6567-455E-A1AE-E75F565F0472}">
      <formula1>"○,　"</formula1>
    </dataValidation>
    <dataValidation type="list" imeMode="halfAlpha" allowBlank="1" showInputMessage="1" showErrorMessage="1" error="リストから選択してください" sqref="L332:M332" xr:uid="{B7B6C6E9-706D-446A-A484-A7DA634841F7}">
      <formula1>"○,　"</formula1>
    </dataValidation>
    <dataValidation type="list" imeMode="halfAlpha" allowBlank="1" showInputMessage="1" showErrorMessage="1" error="リストから選択してください" sqref="L333:M333" xr:uid="{FCC48CCD-9B43-44FB-B5B7-3628ABFE5477}">
      <formula1>"○,　"</formula1>
    </dataValidation>
    <dataValidation type="list" imeMode="halfAlpha" allowBlank="1" showInputMessage="1" showErrorMessage="1" error="リストから選択してください" sqref="L334:M334" xr:uid="{B3CF5C46-E0D5-4059-940B-C1801FA972E1}">
      <formula1>"○,　"</formula1>
    </dataValidation>
    <dataValidation type="list" imeMode="halfAlpha" allowBlank="1" showInputMessage="1" showErrorMessage="1" error="リストから選択してください" sqref="L335:M335" xr:uid="{8378A8F4-AE9F-4CC6-9286-5148DB947A29}">
      <formula1>"○,　"</formula1>
    </dataValidation>
    <dataValidation type="list" imeMode="halfAlpha" allowBlank="1" showInputMessage="1" showErrorMessage="1" error="リストから選択してください" sqref="L336:M336" xr:uid="{ABCD375F-E798-4278-86BB-AE6C367DD44A}">
      <formula1>"○,　"</formula1>
    </dataValidation>
    <dataValidation type="list" imeMode="halfAlpha" allowBlank="1" showInputMessage="1" showErrorMessage="1" error="リストから選択してください" sqref="L337:M337" xr:uid="{3D8BD24B-C27B-4418-9BD7-D0F918E86681}">
      <formula1>"○,　"</formula1>
    </dataValidation>
    <dataValidation type="list" imeMode="halfAlpha" allowBlank="1" showInputMessage="1" showErrorMessage="1" error="リストから選択してください" sqref="L338:M338" xr:uid="{68EACB1A-C9F5-4D1F-B8E8-E09452D72936}">
      <formula1>"○,　"</formula1>
    </dataValidation>
    <dataValidation type="list" imeMode="halfAlpha" allowBlank="1" showInputMessage="1" showErrorMessage="1" error="リストから選択してください" sqref="L339:M339" xr:uid="{68BD517D-943D-49EB-A80D-9A929D9EC392}">
      <formula1>"○,　"</formula1>
    </dataValidation>
    <dataValidation type="list" imeMode="halfAlpha" allowBlank="1" showInputMessage="1" showErrorMessage="1" error="リストから選択してください" sqref="L340:M340" xr:uid="{49D26ED3-63DA-4E90-832B-624DEA976691}">
      <formula1>"○,　"</formula1>
    </dataValidation>
    <dataValidation type="list" imeMode="halfAlpha" allowBlank="1" showInputMessage="1" showErrorMessage="1" error="リストから選択してください" sqref="L341:M341" xr:uid="{D79F473B-3F14-4B4B-A4C0-1BDF81DEDD1F}">
      <formula1>"○,　"</formula1>
    </dataValidation>
    <dataValidation type="list" imeMode="halfAlpha" allowBlank="1" showInputMessage="1" showErrorMessage="1" error="リストから選択してください" sqref="L342:M342" xr:uid="{FBF0C762-559E-49CF-B57C-964972C396DB}">
      <formula1>"○,　"</formula1>
    </dataValidation>
    <dataValidation type="list" imeMode="halfAlpha" allowBlank="1" showInputMessage="1" showErrorMessage="1" error="リストから選択してください" sqref="L343:M343" xr:uid="{EE8AD64F-87E5-42CA-B34C-BA8DAE4092E5}">
      <formula1>"○,　"</formula1>
    </dataValidation>
    <dataValidation type="list" imeMode="halfAlpha" allowBlank="1" showInputMessage="1" showErrorMessage="1" error="リストから選択してください" sqref="L344:M344" xr:uid="{DFAF5318-055A-4D55-8649-6F93FEA54B27}">
      <formula1>"○,　"</formula1>
    </dataValidation>
    <dataValidation type="list" imeMode="halfAlpha" allowBlank="1" showInputMessage="1" showErrorMessage="1" error="リストから選択してください" sqref="L345:M345" xr:uid="{AEC6B5EF-5DDA-44A5-8B1E-5E95FABAFD36}">
      <formula1>"○,　"</formula1>
    </dataValidation>
    <dataValidation type="list" imeMode="halfAlpha" allowBlank="1" showInputMessage="1" showErrorMessage="1" error="リストから選択してください" sqref="L346:M346" xr:uid="{3C1EADCB-B8CB-49D5-8D44-5EDBF8220D6C}">
      <formula1>"○,　"</formula1>
    </dataValidation>
    <dataValidation type="list" imeMode="halfAlpha" allowBlank="1" showInputMessage="1" showErrorMessage="1" error="リストから選択してください" sqref="L347:M347" xr:uid="{AE80AC09-6508-44BA-8D21-5CD3B4E02933}">
      <formula1>"○,　"</formula1>
    </dataValidation>
    <dataValidation type="list" imeMode="halfAlpha" allowBlank="1" showInputMessage="1" showErrorMessage="1" error="リストから選択してください" sqref="L348:M348" xr:uid="{675AE63F-C8B5-4539-8B93-8D1DB53828A7}">
      <formula1>"○,　"</formula1>
    </dataValidation>
    <dataValidation type="list" imeMode="halfAlpha" allowBlank="1" showInputMessage="1" showErrorMessage="1" error="リストから選択してください" sqref="L349:M349" xr:uid="{AD47B35F-7AD4-4992-8C84-2C556C3963D3}">
      <formula1>"○,　"</formula1>
    </dataValidation>
    <dataValidation type="list" imeMode="halfAlpha" allowBlank="1" showInputMessage="1" showErrorMessage="1" error="リストから選択してください" sqref="L350:M350" xr:uid="{DFCE3A89-A0F1-4E80-AED8-9022152A8B46}">
      <formula1>"○,　"</formula1>
    </dataValidation>
    <dataValidation type="list" imeMode="halfAlpha" allowBlank="1" showInputMessage="1" showErrorMessage="1" error="リストから選択してください" sqref="L351:M351" xr:uid="{5A9B3B54-580A-4376-A975-B4763ED74D45}">
      <formula1>"○,　"</formula1>
    </dataValidation>
    <dataValidation type="list" imeMode="halfAlpha" allowBlank="1" showInputMessage="1" showErrorMessage="1" error="リストから選択してください" sqref="L352:M352" xr:uid="{4BA4E4AC-1572-4393-9983-972E22DBD238}">
      <formula1>"○,　"</formula1>
    </dataValidation>
    <dataValidation type="list" imeMode="halfAlpha" allowBlank="1" showInputMessage="1" showErrorMessage="1" error="リストから選択してください" sqref="L353:M353" xr:uid="{D4F058A4-D266-489D-8FFD-6AC6E126D0EF}">
      <formula1>"○,　"</formula1>
    </dataValidation>
    <dataValidation type="list" imeMode="halfAlpha" allowBlank="1" showInputMessage="1" showErrorMessage="1" error="リストから選択してください" sqref="L354:M354" xr:uid="{31B2860A-CCCE-4457-AAAB-5C6FA8D26290}">
      <formula1>"○,　"</formula1>
    </dataValidation>
    <dataValidation type="list" imeMode="halfAlpha" allowBlank="1" showInputMessage="1" showErrorMessage="1" error="リストから選択してください" sqref="L355:M355" xr:uid="{8F245A3F-4F30-46D1-B806-CAFEB55ECE94}">
      <formula1>"○,　"</formula1>
    </dataValidation>
    <dataValidation type="list" imeMode="halfAlpha" allowBlank="1" showInputMessage="1" showErrorMessage="1" error="リストから選択してください" sqref="L356:M356" xr:uid="{A07D0485-0F59-4992-AD2A-1EC6D2C622C9}">
      <formula1>"○,　"</formula1>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16"/>
  </cols>
  <sheetData>
    <row r="1" spans="1:1" x14ac:dyDescent="0.15">
      <c r="A1" s="116"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16" t="str">
        <f>"@神奈川県@和歌山県@鹿児島県@"</f>
        <v>@神奈川県@和歌山県@鹿児島県@</v>
      </c>
    </row>
    <row r="3" spans="1:1" x14ac:dyDescent="0.15">
      <c r="A3" s="116" t="s">
        <v>110</v>
      </c>
    </row>
    <row r="4" spans="1:1" x14ac:dyDescent="0.15">
      <c r="A4" s="116" t="s">
        <v>111</v>
      </c>
    </row>
  </sheetData>
  <sheetProtection algorithmName="SHA-512" hashValue="9s92plfnC/YYSim1avvhxedHYkJ/9GNV6Wy5SJB1QNGYirZk2RZ0H/jCMzh+CRiZIlX5Z1n9pnkHjk3s6C0bpw==" saltValue="F5oncpEbQ0Sd+dEwKZVyxg=="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2025-10-29T02:27:54Z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