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profile16\redirect\h-yoshikawa\Desktop\"/>
    </mc:Choice>
  </mc:AlternateContent>
  <xr:revisionPtr revIDLastSave="0" documentId="8_{474A41CD-AF25-44D1-A133-3946FF8CC063}" xr6:coauthVersionLast="47" xr6:coauthVersionMax="47" xr10:uidLastSave="{00000000-0000-0000-0000-000000000000}"/>
  <bookViews>
    <workbookView xWindow="-120" yWindow="-120" windowWidth="29040" windowHeight="1584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O34" i="10" l="1"/>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E40" i="10"/>
  <c r="AM40" i="10"/>
  <c r="U40" i="10"/>
  <c r="C40" i="10"/>
  <c r="CO39" i="10"/>
  <c r="BE39" i="10"/>
  <c r="AM39" i="10"/>
  <c r="U39" i="10"/>
  <c r="C39" i="10"/>
  <c r="CO38" i="10"/>
  <c r="BE38" i="10"/>
  <c r="AM38" i="10"/>
  <c r="U38" i="10"/>
  <c r="C38" i="10"/>
  <c r="CO37" i="10"/>
  <c r="BW37" i="10"/>
  <c r="BW38" i="10" s="1"/>
  <c r="BW39" i="10" s="1"/>
  <c r="BW40" i="10" s="1"/>
  <c r="BE37" i="10"/>
  <c r="AM37" i="10"/>
  <c r="U37" i="10"/>
  <c r="C37" i="10"/>
  <c r="CO36" i="10"/>
  <c r="BW36" i="10"/>
  <c r="BE36" i="10"/>
  <c r="AM36" i="10"/>
  <c r="C36" i="10"/>
  <c r="CO35" i="10"/>
  <c r="BW35" i="10"/>
  <c r="BE35" i="10"/>
  <c r="AM35" i="10"/>
  <c r="C35" i="10"/>
  <c r="CO34" i="10"/>
  <c r="BW34" i="10"/>
  <c r="BE34" i="10"/>
  <c r="U34" i="10"/>
  <c r="U35" i="10" s="1"/>
  <c r="U36" i="10" s="1"/>
  <c r="C34" i="10"/>
  <c r="AM34" i="10" s="1"/>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<sst xmlns="http://schemas.openxmlformats.org/spreadsheetml/2006/main" count="1083" uniqueCount="559">
  <si>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</si>
  <si>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</si>
  <si>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</si>
  <si>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</si>
  <si>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</si>
  <si>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</si>
  <si>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</si>
  <si>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</si>
  <si>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</si>
  <si>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</si>
  <si>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</si>
  <si>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</si>
  <si>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</si>
  <si>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</si>
  <si>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</si>
  <si>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</si>
  <si>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</si>
  <si>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</si>
  <si>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</si>
  <si>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</si>
  <si>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</si>
  <si>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</si>
  <si>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</si>
  <si>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</si>
  <si>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</si>
  <si>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</si>
  <si>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</si>
  <si>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</si>
  <si>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</si>
  <si>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</si>
  <si>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</si>
  <si>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</si>
  <si>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</si>
  <si>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</si>
  <si>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</si>
  <si>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</si>
  <si>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</si>
  <si>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</si>
  <si>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</si>
  <si>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</si>
  <si>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</si>
  <si>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</si>
  <si>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</si>
  <si>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</si>
  <si>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</si>
  <si>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</si>
  <si>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</si>
  <si>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</si>
  <si>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</si>
  <si>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</si>
  <si>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</si>
  <si>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</si>
  <si>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</si>
  <si>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</si>
  <si>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</si>
  <si>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</si>
  <si>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</si>
  <si>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</si>
  <si>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</si>
  <si>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</si>
  <si>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</si>
  <si>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</si>
  <si>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</si>
  <si>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</si>
  <si>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</si>
  <si>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</si>
  <si>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</si>
  <si>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</si>
  <si>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</si>
  <si>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</si>
  <si>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</si>
  <si>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</si>
  <si>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</si>
  <si>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</si>
  <si>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</si>
  <si>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</si>
  <si>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</si>
  <si>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</si>
  <si>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</si>
  <si>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熊本県</t>
    <phoneticPr fontId="5"/>
  </si>
  <si>
    <t>市町村類型</t>
    <phoneticPr fontId="5"/>
  </si>
  <si>
    <t>Ⅲ－２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</si>
  <si>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</si>
  <si>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</si>
  <si>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</si>
  <si>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</si>
  <si>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</si>
  <si>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</si>
  <si>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</si>
  <si>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</si>
  <si>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</si>
  <si>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</si>
  <si>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</si>
  <si>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</si>
  <si>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甲佐町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</si>
  <si>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</si>
  <si>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</si>
  <si>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</si>
  <si>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</si>
  <si>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</si>
  <si>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</si>
  <si>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</si>
  <si>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</si>
  <si>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</si>
  <si>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</si>
  <si>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</si>
  <si>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</si>
  <si>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</si>
  <si>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</si>
  <si>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</si>
  <si>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</si>
  <si>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</si>
  <si>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</si>
  <si>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</si>
  <si>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</si>
  <si>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</si>
  <si>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</si>
  <si>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</si>
  <si>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-5.5</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</si>
  <si>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</si>
  <si>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</si>
  <si>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</si>
  <si>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</si>
  <si>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</si>
  <si>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</si>
  <si>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</si>
  <si>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</si>
  <si>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</si>
  <si>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</si>
  <si>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</si>
  <si>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</si>
  <si>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</si>
  <si>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</si>
  <si>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</si>
  <si>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</si>
  <si>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</si>
  <si>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</si>
  <si>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</si>
  <si>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</si>
  <si>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</si>
  <si>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</si>
  <si>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-2.0</t>
    <phoneticPr fontId="5"/>
  </si>
  <si>
    <t>基準財政需要額</t>
    <phoneticPr fontId="25"/>
  </si>
  <si>
    <t>うち日本人(％)</t>
    <phoneticPr fontId="5"/>
  </si>
  <si>
    <t>-2.1</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</si>
  <si>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</si>
  <si>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</si>
  <si>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</si>
  <si>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</si>
  <si>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</si>
  <si>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</si>
  <si>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</si>
  <si>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</si>
  <si>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</si>
  <si>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</si>
  <si>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</si>
  <si>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</si>
  <si>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</si>
  <si>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</si>
  <si>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</si>
  <si>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</si>
  <si>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</si>
  <si>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</si>
  <si>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</si>
  <si>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</si>
  <si>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</si>
  <si>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</si>
  <si>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</si>
  <si>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</si>
  <si>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</si>
  <si>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</si>
  <si>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</si>
  <si>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</si>
  <si>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</si>
  <si>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</si>
  <si>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</si>
  <si>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</si>
  <si>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</si>
  <si>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</si>
  <si>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</si>
  <si>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</si>
  <si>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</si>
  <si>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</si>
  <si>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</si>
  <si>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</si>
  <si>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</si>
  <si>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</si>
  <si>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</si>
  <si>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</si>
  <si>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</si>
  <si>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</si>
  <si>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</si>
  <si>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</si>
  <si>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</si>
  <si>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</si>
  <si>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</si>
  <si>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</si>
  <si>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</si>
  <si>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</si>
  <si>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</si>
  <si>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</si>
  <si>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</si>
  <si>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</si>
  <si>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</si>
  <si>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熊本県甲佐町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</si>
  <si>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</si>
  <si>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</si>
  <si>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</si>
  <si>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</si>
  <si>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</si>
  <si>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</si>
  <si>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</si>
  <si>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</si>
  <si>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</si>
  <si>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</si>
  <si>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</si>
  <si>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</si>
  <si>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</si>
  <si>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</si>
  <si>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</si>
  <si>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</si>
  <si>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</si>
  <si>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</si>
  <si>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</si>
  <si>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</si>
  <si>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</si>
  <si>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</si>
  <si>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</si>
  <si>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</si>
  <si>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</si>
  <si>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</si>
  <si>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</si>
  <si>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</si>
  <si>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</si>
  <si>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</si>
  <si>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</si>
  <si>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</si>
  <si>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</si>
  <si>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</si>
  <si>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</si>
  <si>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</si>
  <si>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</si>
  <si>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</si>
  <si>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</si>
  <si>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</si>
  <si>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</si>
  <si>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</si>
  <si>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</si>
  <si>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</si>
  <si>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</si>
  <si>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</si>
  <si>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</si>
  <si>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</si>
  <si>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</si>
  <si>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</si>
  <si>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</si>
  <si>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</si>
  <si>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</si>
  <si>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</si>
  <si>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</si>
  <si>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</si>
  <si>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</si>
  <si>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</si>
  <si>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</si>
  <si>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</si>
  <si>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</si>
  <si>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</si>
  <si>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</si>
  <si>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</si>
  <si>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</si>
  <si>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</si>
  <si>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</si>
  <si>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</si>
  <si>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</si>
  <si>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</si>
  <si>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</si>
  <si>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</si>
  <si>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</si>
  <si>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</si>
  <si>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</si>
  <si>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</si>
  <si>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</si>
  <si>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</si>
  <si>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</si>
  <si>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</si>
  <si>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</si>
  <si>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</si>
  <si>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</si>
  <si>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</si>
  <si>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</si>
  <si>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</si>
  <si>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</si>
  <si>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</si>
  <si>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</si>
  <si>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</si>
  <si>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</si>
  <si>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</si>
  <si>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</si>
  <si>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</si>
  <si>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</si>
  <si>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</si>
  <si>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</si>
  <si>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</si>
  <si>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</si>
  <si>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</si>
  <si>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</si>
  <si>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</si>
  <si>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</si>
  <si>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</si>
  <si>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</si>
  <si>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</si>
  <si>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</si>
  <si>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</si>
  <si>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</si>
  <si>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</si>
  <si>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</si>
  <si>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</si>
  <si>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</si>
  <si>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</si>
  <si>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</si>
  <si>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上水道</t>
    <phoneticPr fontId="5"/>
  </si>
  <si>
    <t>再差引収支</t>
    <rPh sb="0" eb="1">
      <t>サイ</t>
    </rPh>
    <rPh sb="1" eb="3">
      <t>サシヒキ</t>
    </rPh>
    <rPh sb="3" eb="5">
      <t>シュウシ</t>
    </rPh>
    <phoneticPr fontId="5"/>
  </si>
  <si>
    <t>　　うち一部事務組合負担金</t>
    <phoneticPr fontId="5"/>
  </si>
  <si>
    <t>地方債</t>
  </si>
  <si>
    <t>工業用水道</t>
    <phoneticPr fontId="5"/>
  </si>
  <si>
    <t>加入世帯数(世帯)</t>
  </si>
  <si>
    <t>　繰出金</t>
    <phoneticPr fontId="5"/>
  </si>
  <si>
    <t>　うち減収補塡債(特例分)</t>
    <rPh sb="4" eb="5">
      <t>シュウ</t>
    </rPh>
    <rPh sb="9" eb="10">
      <t>トク</t>
    </rPh>
    <rPh sb="10" eb="11">
      <t>レイ</t>
    </rPh>
    <rPh sb="11" eb="12">
      <t>ブン</t>
    </rPh>
    <phoneticPr fontId="16"/>
  </si>
  <si>
    <t>交通</t>
    <phoneticPr fontId="5"/>
  </si>
  <si>
    <t>被保険者数(人)</t>
  </si>
  <si>
    <t>　積立金</t>
    <phoneticPr fontId="5"/>
  </si>
  <si>
    <t>　うち臨時財政対策債</t>
    <phoneticPr fontId="5"/>
  </si>
  <si>
    <t>電気</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</si>
  <si>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</si>
  <si>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</si>
  <si>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</si>
  <si>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</si>
  <si>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</si>
  <si>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</si>
  <si>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</si>
  <si>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</si>
  <si>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</si>
  <si>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</si>
  <si>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</si>
  <si>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</si>
  <si>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</si>
  <si>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</si>
  <si>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</si>
  <si>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</si>
  <si>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</si>
  <si>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</si>
  <si>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</si>
  <si>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</si>
  <si>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</si>
  <si>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</si>
  <si>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熊本県甲佐町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</si>
  <si>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</si>
  <si>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</si>
  <si>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</si>
  <si>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</si>
  <si>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</si>
  <si>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</si>
  <si>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</si>
  <si>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</si>
  <si>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</si>
  <si>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</si>
  <si>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</si>
  <si>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</si>
  <si>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</si>
  <si>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</si>
  <si>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</si>
  <si>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</si>
  <si>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</si>
  <si>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</si>
  <si>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</si>
  <si>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</si>
  <si>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</si>
  <si>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</si>
  <si>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</si>
  <si>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</si>
  <si>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</si>
  <si>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</si>
  <si>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</si>
  <si>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</si>
  <si>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</si>
  <si>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</si>
  <si>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</si>
  <si>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</si>
  <si>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</si>
  <si>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</si>
  <si>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</si>
  <si>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</si>
  <si>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上水道事業会計</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</si>
  <si>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</si>
  <si>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</si>
  <si>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</si>
  <si>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</si>
  <si>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</si>
  <si>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</si>
  <si>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</si>
  <si>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</si>
  <si>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</si>
  <si>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</si>
  <si>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</si>
  <si>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</si>
  <si>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</si>
  <si>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</si>
  <si>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</si>
  <si>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</si>
  <si>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</si>
  <si>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</si>
  <si>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</si>
  <si>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</si>
  <si>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</si>
  <si>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</si>
  <si>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</si>
  <si>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</si>
  <si>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</si>
  <si>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</si>
  <si>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</si>
  <si>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</si>
  <si>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</si>
  <si>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</si>
  <si>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</si>
  <si>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</si>
  <si>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</si>
  <si>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</si>
  <si>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</si>
  <si>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</si>
  <si>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</si>
  <si>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</si>
  <si>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</si>
  <si>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</si>
  <si>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</si>
  <si>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</si>
  <si>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</si>
  <si>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</si>
  <si>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</si>
  <si>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</si>
  <si>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</si>
  <si>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</si>
  <si>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</si>
  <si>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</si>
  <si>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</si>
  <si>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</si>
  <si>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</si>
  <si>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</si>
  <si>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</si>
  <si>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</si>
  <si>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</si>
  <si>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</si>
  <si>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</si>
  <si>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</si>
  <si>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</si>
  <si>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</si>
  <si>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</si>
  <si>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</si>
  <si>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</si>
  <si>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</si>
  <si>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</si>
  <si>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</si>
  <si>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</si>
  <si>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</si>
  <si>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</si>
  <si>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</si>
  <si>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</si>
  <si>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</si>
  <si>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</si>
  <si>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</si>
  <si>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</si>
  <si>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</si>
  <si>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</si>
  <si>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</si>
  <si>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</si>
  <si>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</si>
  <si>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</si>
  <si>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</si>
  <si>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</si>
  <si>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</si>
  <si>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</si>
  <si>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</si>
  <si>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</si>
  <si>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</si>
  <si>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</si>
  <si>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</si>
  <si>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</si>
  <si>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</si>
  <si>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</si>
  <si>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</si>
  <si>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</si>
  <si>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</si>
  <si>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</si>
  <si>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</si>
  <si>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</si>
  <si>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</si>
  <si>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</si>
  <si>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</si>
  <si>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</si>
  <si>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</si>
  <si>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</si>
  <si>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</si>
  <si>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</si>
  <si>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</si>
  <si>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</si>
  <si>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</si>
  <si>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</si>
  <si>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</si>
  <si>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</si>
  <si>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</si>
  <si>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</si>
  <si>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</si>
  <si>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</si>
  <si>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</si>
  <si>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</si>
  <si>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</si>
  <si>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</si>
  <si>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</si>
  <si>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</si>
  <si>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</si>
  <si>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</si>
  <si>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</si>
  <si>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</si>
  <si>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</si>
  <si>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</si>
  <si>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</si>
  <si>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</si>
  <si>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</si>
  <si>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</si>
  <si>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</si>
  <si>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4.86</t>
  </si>
  <si>
    <t>▲ 20.98</t>
  </si>
  <si>
    <t>一般会計</t>
  </si>
  <si>
    <t>上水道事業会計</t>
  </si>
  <si>
    <t>介護保険特別会計</t>
  </si>
  <si>
    <t>国民健康保険特別会計</t>
  </si>
  <si>
    <t>後期高齢者医療特別会計</t>
  </si>
  <si>
    <t>その他会計（赤字）</t>
  </si>
  <si>
    <t>その他会計（黒字）</t>
  </si>
  <si>
    <t>R02</t>
    <phoneticPr fontId="5"/>
  </si>
  <si>
    <t>R03</t>
    <phoneticPr fontId="5"/>
  </si>
  <si>
    <t>R04</t>
    <phoneticPr fontId="5"/>
  </si>
  <si>
    <t>R05</t>
    <phoneticPr fontId="5"/>
  </si>
  <si>
    <t>R06</t>
    <phoneticPr fontId="5"/>
  </si>
  <si>
    <t>御船地区衛生施設組合</t>
    <rPh sb="0" eb="2">
      <t>ミフネ</t>
    </rPh>
    <rPh sb="2" eb="4">
      <t>チク</t>
    </rPh>
    <rPh sb="4" eb="6">
      <t>エイセイ</t>
    </rPh>
    <rPh sb="6" eb="8">
      <t>シセツ</t>
    </rPh>
    <rPh sb="8" eb="10">
      <t>クミアイ</t>
    </rPh>
    <phoneticPr fontId="2"/>
  </si>
  <si>
    <t>御船町・甲佐町衛生施設組合</t>
    <rPh sb="0" eb="3">
      <t>ミフネマチ</t>
    </rPh>
    <rPh sb="4" eb="7">
      <t>コウサマチ</t>
    </rPh>
    <rPh sb="7" eb="9">
      <t>エイセイ</t>
    </rPh>
    <rPh sb="9" eb="11">
      <t>シセツ</t>
    </rPh>
    <rPh sb="11" eb="13">
      <t>クミアイ</t>
    </rPh>
    <phoneticPr fontId="2"/>
  </si>
  <si>
    <t>上益城消防組合</t>
    <rPh sb="0" eb="3">
      <t>カミマシキ</t>
    </rPh>
    <rPh sb="3" eb="5">
      <t>ショウボウ</t>
    </rPh>
    <rPh sb="5" eb="7">
      <t>クミアイ</t>
    </rPh>
    <phoneticPr fontId="2"/>
  </si>
  <si>
    <t>熊本県後期高齢者医療広域連合(一般会計)</t>
    <rPh sb="0" eb="3">
      <t>クマモトケン</t>
    </rPh>
    <rPh sb="3" eb="5">
      <t>コウキ</t>
    </rPh>
    <rPh sb="5" eb="8">
      <t>コウレイシャ</t>
    </rPh>
    <rPh sb="8" eb="10">
      <t>イリョウ</t>
    </rPh>
    <rPh sb="10" eb="12">
      <t>コウイキ</t>
    </rPh>
    <rPh sb="12" eb="14">
      <t>レンゴウ</t>
    </rPh>
    <rPh sb="15" eb="17">
      <t>イッパン</t>
    </rPh>
    <rPh sb="17" eb="19">
      <t>カイケイ</t>
    </rPh>
    <phoneticPr fontId="2"/>
  </si>
  <si>
    <t>熊本県後期高齢者医療広域連合(後期高齢者医療特別会計)</t>
    <rPh sb="0" eb="3">
      <t>クマモトケン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</si>
  <si>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熊本県市町村総合事務組合</t>
    <rPh sb="0" eb="3">
      <t>クマモトケン</t>
    </rPh>
    <rPh sb="3" eb="6">
      <t>シチョウソン</t>
    </rPh>
    <rPh sb="6" eb="8">
      <t>ソウゴウ</t>
    </rPh>
    <rPh sb="8" eb="10">
      <t>ジム</t>
    </rPh>
    <rPh sb="10" eb="12">
      <t>クミアイ</t>
    </rPh>
    <phoneticPr fontId="2"/>
  </si>
  <si>
    <t>特別会計（交通災害共済事業）分を含む</t>
  </si>
  <si>
    <t>上益城広域連合</t>
    <rPh sb="0" eb="3">
      <t>カミマシキ</t>
    </rPh>
    <rPh sb="3" eb="5">
      <t>コウイキ</t>
    </rPh>
    <rPh sb="5" eb="7">
      <t>レンゴウ</t>
    </rPh>
    <phoneticPr fontId="2"/>
  </si>
  <si>
    <t>-</t>
    <phoneticPr fontId="2"/>
  </si>
  <si>
    <t>-</t>
    <phoneticPr fontId="2"/>
  </si>
  <si>
    <t>-</t>
    <phoneticPr fontId="2"/>
  </si>
  <si>
    <t>ふるさと応援基金(R06年度末現在)</t>
    <phoneticPr fontId="5"/>
  </si>
  <si>
    <t>地域力持続化基金(R06年度末現在)</t>
    <phoneticPr fontId="5"/>
  </si>
  <si>
    <t>まちおこし基金(R06年度末現在)</t>
    <phoneticPr fontId="5"/>
  </si>
  <si>
    <t>公共施設等整備基金(R06年度末現在)</t>
    <phoneticPr fontId="5"/>
  </si>
  <si>
    <t>定住促進住宅施設整備基金(R06年度末現在)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</si>
</sst>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117234</c:v>
                </c:pt>
                <c:pt idx="1">
                  <c:v>97758</c:v>
                </c:pt>
                <c:pt idx="2">
                  <c:v>91338</c:v>
                </c:pt>
                <c:pt idx="3">
                  <c:v>103975</c:v>
                </c:pt>
                <c:pt idx="4">
                  <c:v>112678</c:v>
                </c:pt>
              </c:numCache>
            </c:numRef>
          </c:val>
          <c:smooth val="0"/>
          <c:extLst>
            <c:ext xmlns:c16="http://schemas.microsoft.com/office/drawing/2014/chart" uri="{C3380CC4-5D6E-409C-BE32-E72D297353CC}">
              <c16:uniqueId val="{00000000-B28D-4D1D-8DC6-FFC1C30170E8}"/>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169070</c:v>
                </c:pt>
                <c:pt idx="1">
                  <c:v>190536</c:v>
                </c:pt>
                <c:pt idx="2">
                  <c:v>118959</c:v>
                </c:pt>
                <c:pt idx="3">
                  <c:v>79609</c:v>
                </c:pt>
                <c:pt idx="4">
                  <c:v>103545</c:v>
                </c:pt>
              </c:numCache>
            </c:numRef>
          </c:val>
          <c:smooth val="0"/>
          <c:extLst>
            <c:ext xmlns:c16="http://schemas.microsoft.com/office/drawing/2014/chart" uri="{C3380CC4-5D6E-409C-BE32-E72D297353CC}">
              <c16:uniqueId val="{00000001-B28D-4D1D-8DC6-FFC1C30170E8}"/>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12.78</c:v>
                </c:pt>
                <c:pt idx="1">
                  <c:v>17.39</c:v>
                </c:pt>
                <c:pt idx="2">
                  <c:v>23.04</c:v>
                </c:pt>
                <c:pt idx="3">
                  <c:v>20.72</c:v>
                </c:pt>
                <c:pt idx="4">
                  <c:v>41.43</c:v>
                </c:pt>
              </c:numCache>
            </c:numRef>
          </c:val>
          <c:extLst>
            <c:ext xmlns:c16="http://schemas.microsoft.com/office/drawing/2014/chart" uri="{C3380CC4-5D6E-409C-BE32-E72D297353CC}">
              <c16:uniqueId val="{00000000-104F-476D-BFCA-BE2286452FDE}"/>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34.06</c:v>
                </c:pt>
                <c:pt idx="1">
                  <c:v>35.31</c:v>
                </c:pt>
                <c:pt idx="2">
                  <c:v>38.65</c:v>
                </c:pt>
                <c:pt idx="3">
                  <c:v>39.4</c:v>
                </c:pt>
                <c:pt idx="4">
                  <c:v>41.32</c:v>
                </c:pt>
              </c:numCache>
            </c:numRef>
          </c:val>
          <c:extLst>
            <c:ext xmlns:c16="http://schemas.microsoft.com/office/drawing/2014/chart" uri="{C3380CC4-5D6E-409C-BE32-E72D297353CC}">
              <c16:uniqueId val="{00000001-104F-476D-BFCA-BE2286452FDE}"/>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0.93</c:v>
                </c:pt>
                <c:pt idx="1">
                  <c:v>2.41</c:v>
                </c:pt>
                <c:pt idx="2">
                  <c:v>-4.8600000000000003</c:v>
                </c:pt>
                <c:pt idx="3">
                  <c:v>-20.98</c:v>
                </c:pt>
                <c:pt idx="4">
                  <c:v>8.17</c:v>
                </c:pt>
              </c:numCache>
            </c:numRef>
          </c:val>
          <c:smooth val="0"/>
          <c:extLst>
            <c:ext xmlns:c16="http://schemas.microsoft.com/office/drawing/2014/chart" uri="{C3380CC4-5D6E-409C-BE32-E72D297353CC}">
              <c16:uniqueId val="{00000002-104F-476D-BFCA-BE2286452FDE}"/>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A336-4AB8-9022-E299AD45096B}"/>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336-4AB8-9022-E299AD45096B}"/>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A336-4AB8-9022-E299AD45096B}"/>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A336-4AB8-9022-E299AD45096B}"/>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A336-4AB8-9022-E299AD45096B}"/>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0.05</c:v>
                </c:pt>
                <c:pt idx="2">
                  <c:v>#N/A</c:v>
                </c:pt>
                <c:pt idx="3">
                  <c:v>0.02</c:v>
                </c:pt>
                <c:pt idx="4">
                  <c:v>#N/A</c:v>
                </c:pt>
                <c:pt idx="5">
                  <c:v>0.02</c:v>
                </c:pt>
                <c:pt idx="6">
                  <c:v>#N/A</c:v>
                </c:pt>
                <c:pt idx="7">
                  <c:v>0.08</c:v>
                </c:pt>
                <c:pt idx="8">
                  <c:v>#N/A</c:v>
                </c:pt>
                <c:pt idx="9">
                  <c:v>0.3</c:v>
                </c:pt>
              </c:numCache>
            </c:numRef>
          </c:val>
          <c:extLst>
            <c:ext xmlns:c16="http://schemas.microsoft.com/office/drawing/2014/chart" uri="{C3380CC4-5D6E-409C-BE32-E72D297353CC}">
              <c16:uniqueId val="{00000005-A336-4AB8-9022-E299AD45096B}"/>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0.96</c:v>
                </c:pt>
                <c:pt idx="2">
                  <c:v>#N/A</c:v>
                </c:pt>
                <c:pt idx="3">
                  <c:v>1.66</c:v>
                </c:pt>
                <c:pt idx="4">
                  <c:v>#N/A</c:v>
                </c:pt>
                <c:pt idx="5">
                  <c:v>0.9</c:v>
                </c:pt>
                <c:pt idx="6">
                  <c:v>#N/A</c:v>
                </c:pt>
                <c:pt idx="7">
                  <c:v>0.64</c:v>
                </c:pt>
                <c:pt idx="8">
                  <c:v>#N/A</c:v>
                </c:pt>
                <c:pt idx="9">
                  <c:v>0.86</c:v>
                </c:pt>
              </c:numCache>
            </c:numRef>
          </c:val>
          <c:extLst>
            <c:ext xmlns:c16="http://schemas.microsoft.com/office/drawing/2014/chart" uri="{C3380CC4-5D6E-409C-BE32-E72D297353CC}">
              <c16:uniqueId val="{00000006-A336-4AB8-9022-E299AD45096B}"/>
            </c:ext>
          </c:extLst>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1.54</c:v>
                </c:pt>
                <c:pt idx="2">
                  <c:v>#N/A</c:v>
                </c:pt>
                <c:pt idx="3">
                  <c:v>1.35</c:v>
                </c:pt>
                <c:pt idx="4">
                  <c:v>#N/A</c:v>
                </c:pt>
                <c:pt idx="5">
                  <c:v>1.62</c:v>
                </c:pt>
                <c:pt idx="6">
                  <c:v>#N/A</c:v>
                </c:pt>
                <c:pt idx="7">
                  <c:v>1.41</c:v>
                </c:pt>
                <c:pt idx="8">
                  <c:v>#N/A</c:v>
                </c:pt>
                <c:pt idx="9">
                  <c:v>2.66</c:v>
                </c:pt>
              </c:numCache>
            </c:numRef>
          </c:val>
          <c:extLst>
            <c:ext xmlns:c16="http://schemas.microsoft.com/office/drawing/2014/chart" uri="{C3380CC4-5D6E-409C-BE32-E72D297353CC}">
              <c16:uniqueId val="{00000007-A336-4AB8-9022-E299AD45096B}"/>
            </c:ext>
          </c:extLst>
        </c:ser>
        <c:ser>
          <c:idx val="8"/>
          <c:order val="8"/>
          <c:tx>
            <c:strRef>
              <c:f>データシート!$A$35</c:f>
              <c:strCache>
                <c:ptCount val="1"/>
                <c:pt idx="0">
                  <c:v>上水道事業会計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4.96</c:v>
                </c:pt>
                <c:pt idx="2">
                  <c:v>#N/A</c:v>
                </c:pt>
                <c:pt idx="3">
                  <c:v>3.99</c:v>
                </c:pt>
                <c:pt idx="4">
                  <c:v>#N/A</c:v>
                </c:pt>
                <c:pt idx="5">
                  <c:v>3.03</c:v>
                </c:pt>
                <c:pt idx="6">
                  <c:v>#N/A</c:v>
                </c:pt>
                <c:pt idx="7">
                  <c:v>3.59</c:v>
                </c:pt>
                <c:pt idx="8">
                  <c:v>#N/A</c:v>
                </c:pt>
                <c:pt idx="9">
                  <c:v>3.5</c:v>
                </c:pt>
              </c:numCache>
            </c:numRef>
          </c:val>
          <c:extLst>
            <c:ext xmlns:c16="http://schemas.microsoft.com/office/drawing/2014/chart" uri="{C3380CC4-5D6E-409C-BE32-E72D297353CC}">
              <c16:uniqueId val="{00000008-A336-4AB8-9022-E299AD45096B}"/>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12.77</c:v>
                </c:pt>
                <c:pt idx="2">
                  <c:v>#N/A</c:v>
                </c:pt>
                <c:pt idx="3">
                  <c:v>17.39</c:v>
                </c:pt>
                <c:pt idx="4">
                  <c:v>#N/A</c:v>
                </c:pt>
                <c:pt idx="5">
                  <c:v>23.03</c:v>
                </c:pt>
                <c:pt idx="6">
                  <c:v>#N/A</c:v>
                </c:pt>
                <c:pt idx="7">
                  <c:v>20.71</c:v>
                </c:pt>
                <c:pt idx="8">
                  <c:v>#N/A</c:v>
                </c:pt>
                <c:pt idx="9">
                  <c:v>41.43</c:v>
                </c:pt>
              </c:numCache>
            </c:numRef>
          </c:val>
          <c:extLst>
            <c:ext xmlns:c16="http://schemas.microsoft.com/office/drawing/2014/chart" uri="{C3380CC4-5D6E-409C-BE32-E72D297353CC}">
              <c16:uniqueId val="{00000009-A336-4AB8-9022-E299AD45096B}"/>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788</c:v>
                </c:pt>
                <c:pt idx="5">
                  <c:v>841</c:v>
                </c:pt>
                <c:pt idx="8">
                  <c:v>896</c:v>
                </c:pt>
                <c:pt idx="11">
                  <c:v>848</c:v>
                </c:pt>
                <c:pt idx="14">
                  <c:v>857</c:v>
                </c:pt>
              </c:numCache>
            </c:numRef>
          </c:val>
          <c:extLst>
            <c:ext xmlns:c16="http://schemas.microsoft.com/office/drawing/2014/chart" uri="{C3380CC4-5D6E-409C-BE32-E72D297353CC}">
              <c16:uniqueId val="{00000000-D61E-4BE0-B72E-FFF5BD69E1D1}"/>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D61E-4BE0-B72E-FFF5BD69E1D1}"/>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D61E-4BE0-B72E-FFF5BD69E1D1}"/>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25</c:v>
                </c:pt>
                <c:pt idx="3">
                  <c:v>27</c:v>
                </c:pt>
                <c:pt idx="6">
                  <c:v>29</c:v>
                </c:pt>
                <c:pt idx="9">
                  <c:v>31</c:v>
                </c:pt>
                <c:pt idx="12">
                  <c:v>32</c:v>
                </c:pt>
              </c:numCache>
            </c:numRef>
          </c:val>
          <c:extLst>
            <c:ext xmlns:c16="http://schemas.microsoft.com/office/drawing/2014/chart" uri="{C3380CC4-5D6E-409C-BE32-E72D297353CC}">
              <c16:uniqueId val="{00000003-D61E-4BE0-B72E-FFF5BD69E1D1}"/>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c:v>
                </c:pt>
                <c:pt idx="3">
                  <c:v>1</c:v>
                </c:pt>
                <c:pt idx="6">
                  <c:v>1</c:v>
                </c:pt>
                <c:pt idx="9">
                  <c:v>1</c:v>
                </c:pt>
                <c:pt idx="12">
                  <c:v>2</c:v>
                </c:pt>
              </c:numCache>
            </c:numRef>
          </c:val>
          <c:extLst>
            <c:ext xmlns:c16="http://schemas.microsoft.com/office/drawing/2014/chart" uri="{C3380CC4-5D6E-409C-BE32-E72D297353CC}">
              <c16:uniqueId val="{00000004-D61E-4BE0-B72E-FFF5BD69E1D1}"/>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D61E-4BE0-B72E-FFF5BD69E1D1}"/>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D61E-4BE0-B72E-FFF5BD69E1D1}"/>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952</c:v>
                </c:pt>
                <c:pt idx="3">
                  <c:v>1020</c:v>
                </c:pt>
                <c:pt idx="6">
                  <c:v>1115</c:v>
                </c:pt>
                <c:pt idx="9">
                  <c:v>1146</c:v>
                </c:pt>
                <c:pt idx="12">
                  <c:v>1112</c:v>
                </c:pt>
              </c:numCache>
            </c:numRef>
          </c:val>
          <c:extLst>
            <c:ext xmlns:c16="http://schemas.microsoft.com/office/drawing/2014/chart" uri="{C3380CC4-5D6E-409C-BE32-E72D297353CC}">
              <c16:uniqueId val="{00000007-D61E-4BE0-B72E-FFF5BD69E1D1}"/>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190</c:v>
                </c:pt>
                <c:pt idx="2">
                  <c:v>#N/A</c:v>
                </c:pt>
                <c:pt idx="3">
                  <c:v>#N/A</c:v>
                </c:pt>
                <c:pt idx="4">
                  <c:v>207</c:v>
                </c:pt>
                <c:pt idx="5">
                  <c:v>#N/A</c:v>
                </c:pt>
                <c:pt idx="6">
                  <c:v>#N/A</c:v>
                </c:pt>
                <c:pt idx="7">
                  <c:v>249</c:v>
                </c:pt>
                <c:pt idx="8">
                  <c:v>#N/A</c:v>
                </c:pt>
                <c:pt idx="9">
                  <c:v>#N/A</c:v>
                </c:pt>
                <c:pt idx="10">
                  <c:v>330</c:v>
                </c:pt>
                <c:pt idx="11">
                  <c:v>#N/A</c:v>
                </c:pt>
                <c:pt idx="12">
                  <c:v>#N/A</c:v>
                </c:pt>
                <c:pt idx="13">
                  <c:v>289</c:v>
                </c:pt>
                <c:pt idx="14">
                  <c:v>#N/A</c:v>
                </c:pt>
              </c:numCache>
            </c:numRef>
          </c:val>
          <c:smooth val="0"/>
          <c:extLst>
            <c:ext xmlns:c16="http://schemas.microsoft.com/office/drawing/2014/chart" uri="{C3380CC4-5D6E-409C-BE32-E72D297353CC}">
              <c16:uniqueId val="{00000008-D61E-4BE0-B72E-FFF5BD69E1D1}"/>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8207</c:v>
                </c:pt>
                <c:pt idx="5">
                  <c:v>8118</c:v>
                </c:pt>
                <c:pt idx="8">
                  <c:v>7612</c:v>
                </c:pt>
                <c:pt idx="11">
                  <c:v>7211</c:v>
                </c:pt>
                <c:pt idx="14">
                  <c:v>7188</c:v>
                </c:pt>
              </c:numCache>
            </c:numRef>
          </c:val>
          <c:extLst>
            <c:ext xmlns:c16="http://schemas.microsoft.com/office/drawing/2014/chart" uri="{C3380CC4-5D6E-409C-BE32-E72D297353CC}">
              <c16:uniqueId val="{00000000-CA31-4CAE-8B88-C31B44A1A5B0}"/>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3</c:v>
                </c:pt>
                <c:pt idx="5">
                  <c:v>2</c:v>
                </c:pt>
                <c:pt idx="8">
                  <c:v>325</c:v>
                </c:pt>
                <c:pt idx="11">
                  <c:v>325</c:v>
                </c:pt>
                <c:pt idx="14">
                  <c:v>282</c:v>
                </c:pt>
              </c:numCache>
            </c:numRef>
          </c:val>
          <c:extLst>
            <c:ext xmlns:c16="http://schemas.microsoft.com/office/drawing/2014/chart" uri="{C3380CC4-5D6E-409C-BE32-E72D297353CC}">
              <c16:uniqueId val="{00000001-CA31-4CAE-8B88-C31B44A1A5B0}"/>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2465</c:v>
                </c:pt>
                <c:pt idx="5">
                  <c:v>3072</c:v>
                </c:pt>
                <c:pt idx="8">
                  <c:v>3983</c:v>
                </c:pt>
                <c:pt idx="11">
                  <c:v>5540</c:v>
                </c:pt>
                <c:pt idx="14">
                  <c:v>8168</c:v>
                </c:pt>
              </c:numCache>
            </c:numRef>
          </c:val>
          <c:extLst>
            <c:ext xmlns:c16="http://schemas.microsoft.com/office/drawing/2014/chart" uri="{C3380CC4-5D6E-409C-BE32-E72D297353CC}">
              <c16:uniqueId val="{00000002-CA31-4CAE-8B88-C31B44A1A5B0}"/>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CA31-4CAE-8B88-C31B44A1A5B0}"/>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CA31-4CAE-8B88-C31B44A1A5B0}"/>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A31-4CAE-8B88-C31B44A1A5B0}"/>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810</c:v>
                </c:pt>
                <c:pt idx="3">
                  <c:v>696</c:v>
                </c:pt>
                <c:pt idx="6">
                  <c:v>663</c:v>
                </c:pt>
                <c:pt idx="9">
                  <c:v>714</c:v>
                </c:pt>
                <c:pt idx="12">
                  <c:v>696</c:v>
                </c:pt>
              </c:numCache>
            </c:numRef>
          </c:val>
          <c:extLst>
            <c:ext xmlns:c16="http://schemas.microsoft.com/office/drawing/2014/chart" uri="{C3380CC4-5D6E-409C-BE32-E72D297353CC}">
              <c16:uniqueId val="{00000006-CA31-4CAE-8B88-C31B44A1A5B0}"/>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171</c:v>
                </c:pt>
                <c:pt idx="3">
                  <c:v>129</c:v>
                </c:pt>
                <c:pt idx="6">
                  <c:v>112</c:v>
                </c:pt>
                <c:pt idx="9">
                  <c:v>85</c:v>
                </c:pt>
                <c:pt idx="12">
                  <c:v>66</c:v>
                </c:pt>
              </c:numCache>
            </c:numRef>
          </c:val>
          <c:extLst>
            <c:ext xmlns:c16="http://schemas.microsoft.com/office/drawing/2014/chart" uri="{C3380CC4-5D6E-409C-BE32-E72D297353CC}">
              <c16:uniqueId val="{00000007-CA31-4CAE-8B88-C31B44A1A5B0}"/>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20</c:v>
                </c:pt>
                <c:pt idx="3">
                  <c:v>17</c:v>
                </c:pt>
                <c:pt idx="6">
                  <c:v>15</c:v>
                </c:pt>
                <c:pt idx="9">
                  <c:v>16</c:v>
                </c:pt>
                <c:pt idx="12">
                  <c:v>22</c:v>
                </c:pt>
              </c:numCache>
            </c:numRef>
          </c:val>
          <c:extLst>
            <c:ext xmlns:c16="http://schemas.microsoft.com/office/drawing/2014/chart" uri="{C3380CC4-5D6E-409C-BE32-E72D297353CC}">
              <c16:uniqueId val="{00000008-CA31-4CAE-8B88-C31B44A1A5B0}"/>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CA31-4CAE-8B88-C31B44A1A5B0}"/>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11288</c:v>
                </c:pt>
                <c:pt idx="3">
                  <c:v>11413</c:v>
                </c:pt>
                <c:pt idx="6">
                  <c:v>10893</c:v>
                </c:pt>
                <c:pt idx="9">
                  <c:v>10283</c:v>
                </c:pt>
                <c:pt idx="12">
                  <c:v>9772</c:v>
                </c:pt>
              </c:numCache>
            </c:numRef>
          </c:val>
          <c:extLst>
            <c:ext xmlns:c16="http://schemas.microsoft.com/office/drawing/2014/chart" uri="{C3380CC4-5D6E-409C-BE32-E72D297353CC}">
              <c16:uniqueId val="{0000000A-CA31-4CAE-8B88-C31B44A1A5B0}"/>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1614</c:v>
                </c:pt>
                <c:pt idx="2">
                  <c:v>#N/A</c:v>
                </c:pt>
                <c:pt idx="3">
                  <c:v>#N/A</c:v>
                </c:pt>
                <c:pt idx="4">
                  <c:v>1062</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CA31-4CAE-8B88-C31B44A1A5B0}"/>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1591</c:v>
                </c:pt>
                <c:pt idx="1">
                  <c:v>1623</c:v>
                </c:pt>
                <c:pt idx="2">
                  <c:v>1759</c:v>
                </c:pt>
              </c:numCache>
            </c:numRef>
          </c:val>
          <c:extLst>
            <c:ext xmlns:c16="http://schemas.microsoft.com/office/drawing/2014/chart" uri="{C3380CC4-5D6E-409C-BE32-E72D297353CC}">
              <c16:uniqueId val="{00000000-9824-4C17-BB9D-1D7362960B22}"/>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448</c:v>
                </c:pt>
                <c:pt idx="1">
                  <c:v>505</c:v>
                </c:pt>
                <c:pt idx="2">
                  <c:v>490</c:v>
                </c:pt>
              </c:numCache>
            </c:numRef>
          </c:val>
          <c:extLst>
            <c:ext xmlns:c16="http://schemas.microsoft.com/office/drawing/2014/chart" uri="{C3380CC4-5D6E-409C-BE32-E72D297353CC}">
              <c16:uniqueId val="{00000001-9824-4C17-BB9D-1D7362960B22}"/>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1770</c:v>
                </c:pt>
                <c:pt idx="1">
                  <c:v>3238</c:v>
                </c:pt>
                <c:pt idx="2">
                  <c:v>5759</c:v>
                </c:pt>
              </c:numCache>
            </c:numRef>
          </c:val>
          <c:extLst>
            <c:ext xmlns:c16="http://schemas.microsoft.com/office/drawing/2014/chart" uri="{C3380CC4-5D6E-409C-BE32-E72D297353CC}">
              <c16:uniqueId val="{00000002-9824-4C17-BB9D-1D7362960B22}"/>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熊本県甲佐町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年度は平成</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年度借入分の熊本地震関連の災害復旧債の本格償還が開始したことなどにより償還金が増加した。令和</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３</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年度は、熊本地震関連の災害対策債の本格償還が開始したことなどにより元利償還金が増加した。令和</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４</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年度も、熊本地震関連の災害復旧債の本格償還が開始したことなどにより元利償還金が増加した。令和</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５</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年度は、子育て支援住宅整備事業関連の公営住宅建設事業債の本格償還が開始したことなどにより元利償還金が増加した。</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令和６年度は、中学校屋内運動場及び校舎改築事業に係る緊急防災・減災事業債の償還が完了したことなどにより、償還金が減少した。</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今後</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、建替え事業を実施した公営住宅建設事業債の償還が</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本格化</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することから、計画的かつ適切な地方債発行に努め、発行額を抑制するなど、財政の健全化を図る。</a:t>
          </a:r>
          <a:endParaRPr lang="ja-JP" altLang="ja-JP" sz="1100">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熊本県甲佐町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２</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年度及び令和</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３</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年度は、公営住宅建替事業に伴う公営住宅建設事業債の借入額が増加したが差引く充当可能基金も増加した。（</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Ｒ２</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：約</a:t>
          </a:r>
          <a:r>
            <a:rPr kumimoji="1" lang="en-US" altLang="ja-JP" sz="1050">
              <a:solidFill>
                <a:schemeClr val="dk1"/>
              </a:solidFill>
              <a:effectLst/>
              <a:latin typeface="ＭＳ ゴシック" panose="020B0609070205080204" pitchFamily="49" charset="-128"/>
              <a:ea typeface="ＭＳ ゴシック" panose="020B0609070205080204" pitchFamily="49" charset="-128"/>
              <a:cs typeface="+mn-cs"/>
            </a:rPr>
            <a:t>182</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百万円、</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Ｒ３</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：約</a:t>
          </a:r>
          <a:r>
            <a:rPr kumimoji="1" lang="en-US" altLang="ja-JP" sz="1050">
              <a:solidFill>
                <a:schemeClr val="dk1"/>
              </a:solidFill>
              <a:effectLst/>
              <a:latin typeface="ＭＳ ゴシック" panose="020B0609070205080204" pitchFamily="49" charset="-128"/>
              <a:ea typeface="ＭＳ ゴシック" panose="020B0609070205080204" pitchFamily="49" charset="-128"/>
              <a:cs typeface="+mn-cs"/>
            </a:rPr>
            <a:t>607</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百万円）令和</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４</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年度は、単独災害復旧事業債について償還額より借入額が少ないことなどにより地方債残高が減少（約</a:t>
          </a:r>
          <a:r>
            <a:rPr kumimoji="1" lang="en-US" altLang="ja-JP" sz="1050">
              <a:solidFill>
                <a:schemeClr val="dk1"/>
              </a:solidFill>
              <a:effectLst/>
              <a:latin typeface="ＭＳ ゴシック" panose="020B0609070205080204" pitchFamily="49" charset="-128"/>
              <a:ea typeface="ＭＳ ゴシック" panose="020B0609070205080204" pitchFamily="49" charset="-128"/>
              <a:cs typeface="+mn-cs"/>
            </a:rPr>
            <a:t>520</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百万円）し、充当可能財源である基金残高については減債基金などが増加したことなどにより総額が増加（約</a:t>
          </a:r>
          <a:r>
            <a:rPr kumimoji="1" lang="en-US" altLang="ja-JP" sz="1050">
              <a:solidFill>
                <a:schemeClr val="dk1"/>
              </a:solidFill>
              <a:effectLst/>
              <a:latin typeface="ＭＳ ゴシック" panose="020B0609070205080204" pitchFamily="49" charset="-128"/>
              <a:ea typeface="ＭＳ ゴシック" panose="020B0609070205080204" pitchFamily="49" charset="-128"/>
              <a:cs typeface="+mn-cs"/>
            </a:rPr>
            <a:t>911</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百万円）した。令和</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５</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年度は、災害復旧事業債現在高の減などにより地方債残高が減少（約</a:t>
          </a:r>
          <a:r>
            <a:rPr kumimoji="1" lang="en-US" altLang="ja-JP" sz="1050">
              <a:solidFill>
                <a:schemeClr val="dk1"/>
              </a:solidFill>
              <a:effectLst/>
              <a:latin typeface="ＭＳ ゴシック" panose="020B0609070205080204" pitchFamily="49" charset="-128"/>
              <a:ea typeface="ＭＳ ゴシック" panose="020B0609070205080204" pitchFamily="49" charset="-128"/>
              <a:cs typeface="+mn-cs"/>
            </a:rPr>
            <a:t>610</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百万円）し、充当可能財源である基金残高についてはふるさと応援基金などが増加したことなどにより総額が増加（約</a:t>
          </a:r>
          <a:r>
            <a:rPr kumimoji="1" lang="en-US" altLang="ja-JP" sz="1050">
              <a:solidFill>
                <a:schemeClr val="dk1"/>
              </a:solidFill>
              <a:effectLst/>
              <a:latin typeface="ＭＳ ゴシック" panose="020B0609070205080204" pitchFamily="49" charset="-128"/>
              <a:ea typeface="ＭＳ ゴシック" panose="020B0609070205080204" pitchFamily="49" charset="-128"/>
              <a:cs typeface="+mn-cs"/>
            </a:rPr>
            <a:t>1,557</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百万円）した。</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令和６年度は、（旧）緊急防災・減災事業債現在高の減などにより、地方債現在高が減少（約</a:t>
          </a:r>
          <a:r>
            <a:rPr kumimoji="1" lang="en-US" altLang="ja-JP" sz="1050">
              <a:solidFill>
                <a:schemeClr val="dk1"/>
              </a:solidFill>
              <a:effectLst/>
              <a:latin typeface="ＭＳ ゴシック" panose="020B0609070205080204" pitchFamily="49" charset="-128"/>
              <a:ea typeface="ＭＳ ゴシック" panose="020B0609070205080204" pitchFamily="49" charset="-128"/>
              <a:cs typeface="+mn-cs"/>
            </a:rPr>
            <a:t>511</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百万円）し、</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充当可能財源である基金残高について</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も、ふるさと納税受入額の急増によるふるさと応援基金の急増により総額が増加（約</a:t>
          </a:r>
          <a:r>
            <a:rPr kumimoji="1" lang="en-US" altLang="ja-JP" sz="1050">
              <a:solidFill>
                <a:schemeClr val="dk1"/>
              </a:solidFill>
              <a:effectLst/>
              <a:latin typeface="ＭＳ ゴシック" panose="020B0609070205080204" pitchFamily="49" charset="-128"/>
              <a:ea typeface="ＭＳ ゴシック" panose="020B0609070205080204" pitchFamily="49" charset="-128"/>
              <a:cs typeface="+mn-cs"/>
            </a:rPr>
            <a:t>2,628</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百万円）した。</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充当可能基金額については、ふるさと納税受入額に左右される部分が大きいことから、将来負担比率の大幅な改善は見込めない。今後は、計画的な事業実施等により比率の上昇の抑制に努める。</a:t>
          </a:r>
          <a:endParaRPr kumimoji="1" lang="ja-JP" altLang="en-US" sz="105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熊本県甲佐町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（増減理由）</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財政調整基金及び減債基金については、下の欄に記載のとおり。</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その他の基金としては、ふるさと甲佐応援寄附金の寄付額の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急</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増により積立額が増加した。令和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に新設した地域力持続化基金や今後の町の復興事業に活用するために設置しているまちおこし基金、庁舎等の公共施設等の長寿命化等の整備に活用するために設置している公共施設等整備基金それぞれに積立てを行ったことなどにより、その他の基金全体として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2,521,095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千円増加した。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（今後の方針）</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財政調整基金については、将来的に、人件費、扶助費及び公債費の増加が見込まれることから、減額することが見込まれる。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財政調整基金以外においても、使途別に特定目的基金（公共施設等整備基金等）の積立を計画的に実施することを予定しているものの、財政調整基金の（今後の方針）欄にも記載しているとおり財政調整基金も大規模災害を想定したうえで確保することが必要であることから、財政状況及び将来負担、今後の事業計画を勘案したところで個々の基金の積立を行っていくこととす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（基金の使途）　</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それぞれの基金について、次のとおり。</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①平成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年熊本地震復興基金（平成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熊本地震による災害からの早期の復興を図るために設置）、②まちおこし基金（まちおこしを推進する事業の財源に充てるために設置）、③公共施設等整備基金（公共施設等の整備及び改修に必要な財源を確保するために設置）、④</a:t>
          </a:r>
          <a:r>
            <a:rPr kumimoji="1" lang="ja-JP" altLang="ja-JP" sz="1300" baseline="0">
              <a:solidFill>
                <a:schemeClr val="dk1"/>
              </a:solidFill>
              <a:effectLst/>
              <a:latin typeface="ＭＳ ゴシック" panose="020B0609070205080204" pitchFamily="49" charset="-128"/>
              <a:ea typeface="ＭＳ ゴシック" panose="020B0609070205080204" pitchFamily="49" charset="-128"/>
              <a:cs typeface="+mn-cs"/>
            </a:rPr>
            <a:t>定住促進住宅整備基金（定住の促進と地域の活性化を図るため、定住促進住宅の施設整備及び定住促進事業のために設置）、⑤</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教育施設整備基金（教育施設整備ために設置）、⑥ふるさと甲佐応援基金（本町のまちづくりに賛同する人々からの寄附金を財源として、寄附者のまちづくりに対する意向を具体化することにより、多様な人々の参加による個性豊かな活力あるふるさとづくりに資するために設置）、⑦地域福祉基金（地域保健福祉の増進を図るために設置）、⑧</a:t>
          </a:r>
          <a:r>
            <a:rPr kumimoji="1" lang="ja-JP" altLang="ja-JP" sz="1300" baseline="0">
              <a:solidFill>
                <a:schemeClr val="dk1"/>
              </a:solidFill>
              <a:effectLst/>
              <a:latin typeface="ＭＳ ゴシック" panose="020B0609070205080204" pitchFamily="49" charset="-128"/>
              <a:ea typeface="ＭＳ ゴシック" panose="020B0609070205080204" pitchFamily="49" charset="-128"/>
              <a:cs typeface="+mn-cs"/>
            </a:rPr>
            <a:t>人材育成基金（甲佐町の農業振興の担い手となる人材の育成に要する経費の財源に充てるために設置）、⑨熊本県収入証紙購入基金（熊本県収入証紙の購入及び売りさばきに関する事務を円滑かつ効率的に行うために設置）、⑩中山間ふるさと・水と土保全基金（中山間地域における土地改良施設の機能を適正に発揮させるための集落共同活動の強化に対する支援事業を行うために設置）、⑪新型コロナウイルス感染症対応地方創生臨時交付金基金（新型コロナウイルス感染症の影響により「熊本県金融円滑化特別資金」及び「熊本県新型コロナウイルス対策農業経営安定資金」の融資を受けた町内事業者及び農業者等に対して、町が行う利子補給及び保証料助成事業の財源とするために設置）、⑫森林環境譲与税基金（間伐や人材育成、担い手の確保、木材利用の促進や普及啓発等の森林整備及びその促進に要する経費の財源に充てるために設置）、⑬地域力持続化基金（中長期的な視点に基づく地域力の持続化対策を計画的かつ継続的に講じるために行う事業に要する費用の財源に充てるために設置）</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ふるさと甲佐応援基金を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485,475</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千円取崩し、</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2,720,062</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千円積立てた</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ことや、</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地域力持続化基金を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204,194</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千円、まちおこし基金を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50,038</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千円、公共施設等整備基金を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25,794</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千円積み立てたことなどにより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2,521,095</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千円増加した。</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地域力持続化基金、まちおこし基金、公共施設等整備基金などは各基金の目的達成に向け、計画的に積立を行う予定。</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財政調整基金は、令和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年度は、公債費の伸びなどにより取崩額が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426,106</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千円（前年度比</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266,058</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千円増）だったが、歳計剰余金処分による積立を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550,000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千円行っており、年度末残高は前年度と比較すると</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123,998</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千円増加した。令和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年度は、扶助費・公債費・物件費の伸びなどにより取崩額が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772,487</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千円（前年度比</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346,381</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千円</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）だったが、歳計剰余金処分による積立を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800,000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千円行っており、年度末残高は前年度と比較すると</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31,379</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千円増加した。</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年度は、ふるさと納税受入額の増加による歳入の増などにより取崩額が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566,336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千円（前年度比</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206,151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千円減）だったが、歳計剰余金処分による積立を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700,000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千円行っており、</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年度末残高は前年度と比較すると</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136,800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千円増加した。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将来的には、人件費・扶助費の増や公営住宅建設事業又は震災関連事業に係る公債費の順次償還に伴う公債費の増により、残高の減額が見込まれるが、総額として、標準財政規模の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％程度及び熊本地震などの大規模災害に対応できるだけの規模を確保する。</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は前年度</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と同様に、災害対策</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債</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8,552</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千円）及び自治公民館の単独災害復旧事業債（</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1,178</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円）に充当するため取り崩した（</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9,730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千円）が、公営住宅建設事業債及び単独災害復旧事業債の償還について、将来の負担軽減及び平準化を目的とし積立て（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306,000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千円）を実施したことにより、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296,278</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千円増加した。令和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年度も前年度と同様に、災害対策</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債</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8,552</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千円）及び自治公民館の単独災害復旧事業債（</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1,178</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円）に充当するため取り崩した（</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9,730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千円）が、公営住宅建設事業債及び臨時財政対策業債の償還について、将来の負担軽減及び平準化を目的とし積立て（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66,861</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千円）を実施したことにより、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57,139</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千円増加した。</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年度は、災害対策債（</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8,552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千円）及び臨時財政対策債（</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7,130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千円）に充当するため取り崩したことから、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15,625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千円減少した。</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今後は、</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年度まで続くことになる</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公営住宅建設事業債の将来負担軽減等を目的として積立てを行うほか、引き続き、災害対策債の償還</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に充当するために</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計画的に取り崩す予定である。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熊本県甲佐町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9,948
9,807
57.93
15,782,466
13,900,969
1,764,232
4,258,059
9,772,327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dk1"/>
              </a:solidFill>
              <a:effectLst/>
              <a:latin typeface="+mn-lt"/>
              <a:ea typeface="+mn-ea"/>
              <a:cs typeface="+mn-cs"/>
            </a:rPr>
            <a:t>町内に中心となる産業がないため財政基盤が弱く、類似団体平均を大きく下回っている。令和</a:t>
          </a:r>
          <a:r>
            <a:rPr kumimoji="1" lang="ja-JP" altLang="en-US" sz="1050">
              <a:solidFill>
                <a:schemeClr val="dk1"/>
              </a:solidFill>
              <a:effectLst/>
              <a:latin typeface="+mn-lt"/>
              <a:ea typeface="+mn-ea"/>
              <a:cs typeface="+mn-cs"/>
            </a:rPr>
            <a:t>６</a:t>
          </a:r>
          <a:r>
            <a:rPr kumimoji="1" lang="ja-JP" altLang="ja-JP" sz="1050">
              <a:solidFill>
                <a:schemeClr val="dk1"/>
              </a:solidFill>
              <a:effectLst/>
              <a:latin typeface="+mn-lt"/>
              <a:ea typeface="+mn-ea"/>
              <a:cs typeface="+mn-cs"/>
            </a:rPr>
            <a:t>年度は、過疎対策事業債（Ｒ</a:t>
          </a:r>
          <a:r>
            <a:rPr kumimoji="1" lang="ja-JP" altLang="en-US" sz="1050">
              <a:solidFill>
                <a:schemeClr val="dk1"/>
              </a:solidFill>
              <a:effectLst/>
              <a:latin typeface="+mn-lt"/>
              <a:ea typeface="+mn-ea"/>
              <a:cs typeface="+mn-cs"/>
            </a:rPr>
            <a:t>２年度</a:t>
          </a:r>
          <a:r>
            <a:rPr kumimoji="1" lang="ja-JP" altLang="ja-JP" sz="1050">
              <a:solidFill>
                <a:schemeClr val="dk1"/>
              </a:solidFill>
              <a:effectLst/>
              <a:latin typeface="+mn-lt"/>
              <a:ea typeface="+mn-ea"/>
              <a:cs typeface="+mn-cs"/>
            </a:rPr>
            <a:t>借入）の本格償還開始による元金償還金増（</a:t>
          </a:r>
          <a:r>
            <a:rPr kumimoji="1" lang="en-US" altLang="ja-JP" sz="1050">
              <a:solidFill>
                <a:schemeClr val="dk1"/>
              </a:solidFill>
              <a:effectLst/>
              <a:latin typeface="+mn-lt"/>
              <a:ea typeface="+mn-ea"/>
              <a:cs typeface="+mn-cs"/>
            </a:rPr>
            <a:t>45,306</a:t>
          </a:r>
          <a:r>
            <a:rPr kumimoji="1" lang="ja-JP" altLang="ja-JP" sz="1050">
              <a:solidFill>
                <a:schemeClr val="dk1"/>
              </a:solidFill>
              <a:effectLst/>
              <a:latin typeface="+mn-lt"/>
              <a:ea typeface="+mn-ea"/>
              <a:cs typeface="+mn-cs"/>
            </a:rPr>
            <a:t>千円）</a:t>
          </a:r>
          <a:r>
            <a:rPr kumimoji="1" lang="ja-JP" altLang="en-US"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公営住宅建設事業債（Ｒ</a:t>
          </a:r>
          <a:r>
            <a:rPr kumimoji="1" lang="ja-JP" altLang="en-US" sz="1050">
              <a:solidFill>
                <a:schemeClr val="dk1"/>
              </a:solidFill>
              <a:effectLst/>
              <a:latin typeface="+mn-lt"/>
              <a:ea typeface="+mn-ea"/>
              <a:cs typeface="+mn-cs"/>
            </a:rPr>
            <a:t>２年度</a:t>
          </a:r>
          <a:r>
            <a:rPr kumimoji="1" lang="ja-JP" altLang="ja-JP" sz="1050">
              <a:solidFill>
                <a:schemeClr val="dk1"/>
              </a:solidFill>
              <a:effectLst/>
              <a:latin typeface="+mn-lt"/>
              <a:ea typeface="+mn-ea"/>
              <a:cs typeface="+mn-cs"/>
            </a:rPr>
            <a:t>借入）の本格償還開始による元金償還額増（</a:t>
          </a:r>
          <a:r>
            <a:rPr kumimoji="1" lang="en-US" altLang="ja-JP" sz="1050">
              <a:solidFill>
                <a:schemeClr val="dk1"/>
              </a:solidFill>
              <a:effectLst/>
              <a:latin typeface="+mn-lt"/>
              <a:ea typeface="+mn-ea"/>
              <a:cs typeface="+mn-cs"/>
            </a:rPr>
            <a:t>4,616</a:t>
          </a:r>
          <a:r>
            <a:rPr kumimoji="1" lang="ja-JP" altLang="ja-JP" sz="1050">
              <a:solidFill>
                <a:schemeClr val="dk1"/>
              </a:solidFill>
              <a:effectLst/>
              <a:latin typeface="+mn-lt"/>
              <a:ea typeface="+mn-ea"/>
              <a:cs typeface="+mn-cs"/>
            </a:rPr>
            <a:t>千円</a:t>
          </a:r>
          <a:r>
            <a:rPr kumimoji="1" lang="ja-JP" altLang="en-US" sz="1050">
              <a:solidFill>
                <a:schemeClr val="dk1"/>
              </a:solidFill>
              <a:effectLst/>
              <a:latin typeface="+mn-lt"/>
              <a:ea typeface="+mn-ea"/>
              <a:cs typeface="+mn-cs"/>
            </a:rPr>
            <a:t>）などにより</a:t>
          </a:r>
          <a:r>
            <a:rPr kumimoji="1" lang="ja-JP" altLang="ja-JP" sz="1050">
              <a:solidFill>
                <a:schemeClr val="dk1"/>
              </a:solidFill>
              <a:effectLst/>
              <a:latin typeface="+mn-lt"/>
              <a:ea typeface="+mn-ea"/>
              <a:cs typeface="+mn-cs"/>
            </a:rPr>
            <a:t>、基準財政需要額が前年度と比べ</a:t>
          </a:r>
          <a:r>
            <a:rPr kumimoji="1" lang="en-US" altLang="ja-JP" sz="1050">
              <a:solidFill>
                <a:schemeClr val="dk1"/>
              </a:solidFill>
              <a:effectLst/>
              <a:latin typeface="+mn-lt"/>
              <a:ea typeface="+mn-ea"/>
              <a:cs typeface="+mn-cs"/>
            </a:rPr>
            <a:t>189,694</a:t>
          </a:r>
          <a:r>
            <a:rPr kumimoji="1" lang="ja-JP" altLang="ja-JP" sz="1050">
              <a:solidFill>
                <a:schemeClr val="dk1"/>
              </a:solidFill>
              <a:effectLst/>
              <a:latin typeface="+mn-lt"/>
              <a:ea typeface="+mn-ea"/>
              <a:cs typeface="+mn-cs"/>
            </a:rPr>
            <a:t>千円増加した。今後も、</a:t>
          </a:r>
          <a:r>
            <a:rPr kumimoji="1" lang="ja-JP" altLang="en-US" sz="1050">
              <a:solidFill>
                <a:schemeClr val="dk1"/>
              </a:solidFill>
              <a:effectLst/>
              <a:latin typeface="+mn-lt"/>
              <a:ea typeface="+mn-ea"/>
              <a:cs typeface="+mn-cs"/>
            </a:rPr>
            <a:t>地方債</a:t>
          </a:r>
          <a:r>
            <a:rPr kumimoji="1" lang="ja-JP" altLang="ja-JP" sz="1050">
              <a:solidFill>
                <a:schemeClr val="dk1"/>
              </a:solidFill>
              <a:effectLst/>
              <a:latin typeface="+mn-lt"/>
              <a:ea typeface="+mn-ea"/>
              <a:cs typeface="+mn-cs"/>
            </a:rPr>
            <a:t>償還額は同規模を継続し、大幅な増収は見込めないため、行財政改革による経費削減を引き続き実施するとともに、税収の徴収率強化（対前年度比プラス目標）の取組みを行い収入の確保に努め、財政基盤の強化を図る。</a:t>
          </a:r>
          <a:endParaRPr lang="ja-JP" altLang="ja-JP" sz="1050">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46</xdr:row>
      <xdr:rowOff>3175</xdr:rowOff>
    </xdr:from>
    <xdr:to>
      <xdr:col>27</xdr:col>
      <xdr:colOff>184150</xdr:colOff>
      <xdr:row>46</xdr:row>
      <xdr:rowOff>3175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8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45</xdr:row>
      <xdr:rowOff>32402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4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44450</xdr:rowOff>
    </xdr:from>
    <xdr:to>
      <xdr:col>27</xdr:col>
      <xdr:colOff>184150</xdr:colOff>
      <xdr:row>44</xdr:row>
      <xdr:rowOff>44450</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85725</xdr:rowOff>
    </xdr:from>
    <xdr:to>
      <xdr:col>27</xdr:col>
      <xdr:colOff>184150</xdr:colOff>
      <xdr:row>42</xdr:row>
      <xdr:rowOff>85725</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28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114952</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14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168275</xdr:rowOff>
    </xdr:from>
    <xdr:to>
      <xdr:col>27</xdr:col>
      <xdr:colOff>184150</xdr:colOff>
      <xdr:row>38</xdr:row>
      <xdr:rowOff>168275</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68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26052</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54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38100</xdr:rowOff>
    </xdr:from>
    <xdr:to>
      <xdr:col>27</xdr:col>
      <xdr:colOff>184150</xdr:colOff>
      <xdr:row>37</xdr:row>
      <xdr:rowOff>38100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79375</xdr:rowOff>
    </xdr:from>
    <xdr:to>
      <xdr:col>27</xdr:col>
      <xdr:colOff>184150</xdr:colOff>
      <xdr:row>35</xdr:row>
      <xdr:rowOff>79375</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608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108602</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93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5" name="テキスト ボックス 64">
          <a:extLst>
            <a:ext uri="{FF2B5EF4-FFF2-40B4-BE49-F238E27FC236}">
              <a16:creationId xmlns:a16="http://schemas.microsoft.com/office/drawing/2014/main" id="{00000000-0008-0000-0300-000041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6" name="財政力グラフ枠">
          <a:extLst>
            <a:ext uri="{FF2B5EF4-FFF2-40B4-BE49-F238E27FC236}">
              <a16:creationId xmlns:a16="http://schemas.microsoft.com/office/drawing/2014/main" id="{00000000-0008-0000-0300-000042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58738</xdr:rowOff>
    </xdr:from>
    <xdr:to>
      <xdr:col>23</xdr:col>
      <xdr:colOff>133350</xdr:colOff>
      <xdr:row>44</xdr:row>
      <xdr:rowOff>144992</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flipV="1">
          <a:off x="4953000" y="6230938"/>
          <a:ext cx="0" cy="14578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117069</xdr:rowOff>
    </xdr:from>
    <xdr:ext cx="762000" cy="259045"/>
    <xdr:sp macro="" textlink="">
      <xdr:nvSpPr>
        <xdr:cNvPr id="68" name="財政力最小値テキスト">
          <a:extLst>
            <a:ext uri="{FF2B5EF4-FFF2-40B4-BE49-F238E27FC236}">
              <a16:creationId xmlns:a16="http://schemas.microsoft.com/office/drawing/2014/main" id="{00000000-0008-0000-0300-000044000000}"/>
            </a:ext>
          </a:extLst>
        </xdr:cNvPr>
        <xdr:cNvSpPr txBox="1"/>
      </xdr:nvSpPr>
      <xdr:spPr>
        <a:xfrm>
          <a:off x="5041900" y="766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144992</xdr:rowOff>
    </xdr:from>
    <xdr:to>
      <xdr:col>24</xdr:col>
      <xdr:colOff>12700</xdr:colOff>
      <xdr:row>44</xdr:row>
      <xdr:rowOff>144992</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7688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145115</xdr:rowOff>
    </xdr:from>
    <xdr:ext cx="762000" cy="259045"/>
    <xdr:sp macro="" textlink="">
      <xdr:nvSpPr>
        <xdr:cNvPr id="70" name="財政力最大値テキスト">
          <a:extLst>
            <a:ext uri="{FF2B5EF4-FFF2-40B4-BE49-F238E27FC236}">
              <a16:creationId xmlns:a16="http://schemas.microsoft.com/office/drawing/2014/main" id="{00000000-0008-0000-0300-000046000000}"/>
            </a:ext>
          </a:extLst>
        </xdr:cNvPr>
        <xdr:cNvSpPr txBox="1"/>
      </xdr:nvSpPr>
      <xdr:spPr>
        <a:xfrm>
          <a:off x="5041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58738</xdr:rowOff>
    </xdr:from>
    <xdr:to>
      <xdr:col>24</xdr:col>
      <xdr:colOff>12700</xdr:colOff>
      <xdr:row>36</xdr:row>
      <xdr:rowOff>58738</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864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44450</xdr:rowOff>
    </xdr:from>
    <xdr:to>
      <xdr:col>23</xdr:col>
      <xdr:colOff>133350</xdr:colOff>
      <xdr:row>44</xdr:row>
      <xdr:rowOff>54504</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flipV="1">
          <a:off x="4114800" y="7588250"/>
          <a:ext cx="8382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40869</xdr:rowOff>
    </xdr:from>
    <xdr:ext cx="762000" cy="259045"/>
    <xdr:sp macro="" textlink="">
      <xdr:nvSpPr>
        <xdr:cNvPr id="73" name="財政力平均値テキスト">
          <a:extLst>
            <a:ext uri="{FF2B5EF4-FFF2-40B4-BE49-F238E27FC236}">
              <a16:creationId xmlns:a16="http://schemas.microsoft.com/office/drawing/2014/main" id="{00000000-0008-0000-0300-000049000000}"/>
            </a:ext>
          </a:extLst>
        </xdr:cNvPr>
        <xdr:cNvSpPr txBox="1"/>
      </xdr:nvSpPr>
      <xdr:spPr>
        <a:xfrm>
          <a:off x="5041900" y="7241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24342</xdr:rowOff>
    </xdr:from>
    <xdr:to>
      <xdr:col>23</xdr:col>
      <xdr:colOff>184150</xdr:colOff>
      <xdr:row>43</xdr:row>
      <xdr:rowOff>125942</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902200" y="739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44450</xdr:rowOff>
    </xdr:from>
    <xdr:to>
      <xdr:col>19</xdr:col>
      <xdr:colOff>133350</xdr:colOff>
      <xdr:row>44</xdr:row>
      <xdr:rowOff>54504</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3225800" y="7588250"/>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34396</xdr:rowOff>
    </xdr:from>
    <xdr:to>
      <xdr:col>19</xdr:col>
      <xdr:colOff>184150</xdr:colOff>
      <xdr:row>43</xdr:row>
      <xdr:rowOff>135996</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4064000" y="7406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146173</xdr:rowOff>
    </xdr:from>
    <xdr:ext cx="7366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3733800" y="71756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34396</xdr:rowOff>
    </xdr:from>
    <xdr:to>
      <xdr:col>15</xdr:col>
      <xdr:colOff>82550</xdr:colOff>
      <xdr:row>44</xdr:row>
      <xdr:rowOff>44450</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2336800" y="7578196"/>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34396</xdr:rowOff>
    </xdr:from>
    <xdr:to>
      <xdr:col>15</xdr:col>
      <xdr:colOff>133350</xdr:colOff>
      <xdr:row>43</xdr:row>
      <xdr:rowOff>135996</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3175000" y="7406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146173</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2844800" y="7175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24342</xdr:rowOff>
    </xdr:from>
    <xdr:to>
      <xdr:col>11</xdr:col>
      <xdr:colOff>31750</xdr:colOff>
      <xdr:row>44</xdr:row>
      <xdr:rowOff>34396</xdr:rowOff>
    </xdr:to>
    <xdr:cxnSp macro="">
      <xdr:nvCxnSpPr>
        <xdr:cNvPr id="81" name="直線コネクタ 80">
          <a:extLst>
            <a:ext uri="{FF2B5EF4-FFF2-40B4-BE49-F238E27FC236}">
              <a16:creationId xmlns:a16="http://schemas.microsoft.com/office/drawing/2014/main" id="{00000000-0008-0000-0300-000051000000}"/>
            </a:ext>
          </a:extLst>
        </xdr:cNvPr>
        <xdr:cNvCxnSpPr/>
      </xdr:nvCxnSpPr>
      <xdr:spPr>
        <a:xfrm>
          <a:off x="1447800" y="7568142"/>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24342</xdr:rowOff>
    </xdr:from>
    <xdr:to>
      <xdr:col>11</xdr:col>
      <xdr:colOff>82550</xdr:colOff>
      <xdr:row>43</xdr:row>
      <xdr:rowOff>125942</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2286000" y="739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136119</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955800" y="716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4233</xdr:rowOff>
    </xdr:from>
    <xdr:to>
      <xdr:col>7</xdr:col>
      <xdr:colOff>31750</xdr:colOff>
      <xdr:row>43</xdr:row>
      <xdr:rowOff>105833</xdr:rowOff>
    </xdr:to>
    <xdr:sp macro="" textlink="">
      <xdr:nvSpPr>
        <xdr:cNvPr id="84" name="フローチャート: 判断 83">
          <a:extLst>
            <a:ext uri="{FF2B5EF4-FFF2-40B4-BE49-F238E27FC236}">
              <a16:creationId xmlns:a16="http://schemas.microsoft.com/office/drawing/2014/main" id="{00000000-0008-0000-0300-000054000000}"/>
            </a:ext>
          </a:extLst>
        </xdr:cNvPr>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116010</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1066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165100</xdr:rowOff>
    </xdr:from>
    <xdr:to>
      <xdr:col>23</xdr:col>
      <xdr:colOff>184150</xdr:colOff>
      <xdr:row>44</xdr:row>
      <xdr:rowOff>95250</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9022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60977</xdr:rowOff>
    </xdr:from>
    <xdr:ext cx="762000" cy="259045"/>
    <xdr:sp macro="" textlink="">
      <xdr:nvSpPr>
        <xdr:cNvPr id="92" name="財政力該当値テキスト">
          <a:extLst>
            <a:ext uri="{FF2B5EF4-FFF2-40B4-BE49-F238E27FC236}">
              <a16:creationId xmlns:a16="http://schemas.microsoft.com/office/drawing/2014/main" id="{00000000-0008-0000-0300-00005C000000}"/>
            </a:ext>
          </a:extLst>
        </xdr:cNvPr>
        <xdr:cNvSpPr txBox="1"/>
      </xdr:nvSpPr>
      <xdr:spPr>
        <a:xfrm>
          <a:off x="5041900" y="743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44</xdr:row>
      <xdr:rowOff>3704</xdr:rowOff>
    </xdr:from>
    <xdr:to>
      <xdr:col>19</xdr:col>
      <xdr:colOff>184150</xdr:colOff>
      <xdr:row>44</xdr:row>
      <xdr:rowOff>105304</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4064000" y="7547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90081</xdr:rowOff>
    </xdr:from>
    <xdr:ext cx="7366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3733800" y="76338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165100</xdr:rowOff>
    </xdr:from>
    <xdr:to>
      <xdr:col>15</xdr:col>
      <xdr:colOff>133350</xdr:colOff>
      <xdr:row>44</xdr:row>
      <xdr:rowOff>95250</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3175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80027</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2844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155046</xdr:rowOff>
    </xdr:from>
    <xdr:to>
      <xdr:col>11</xdr:col>
      <xdr:colOff>82550</xdr:colOff>
      <xdr:row>44</xdr:row>
      <xdr:rowOff>85196</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2286000" y="7527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69973</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955800" y="761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144992</xdr:rowOff>
    </xdr:from>
    <xdr:to>
      <xdr:col>7</xdr:col>
      <xdr:colOff>31750</xdr:colOff>
      <xdr:row>44</xdr:row>
      <xdr:rowOff>75142</xdr:rowOff>
    </xdr:to>
    <xdr:sp macro="" textlink="">
      <xdr:nvSpPr>
        <xdr:cNvPr id="99" name="楕円 98">
          <a:extLst>
            <a:ext uri="{FF2B5EF4-FFF2-40B4-BE49-F238E27FC236}">
              <a16:creationId xmlns:a16="http://schemas.microsoft.com/office/drawing/2014/main" id="{00000000-0008-0000-0300-000063000000}"/>
            </a:ext>
          </a:extLst>
        </xdr:cNvPr>
        <xdr:cNvSpPr/>
      </xdr:nvSpPr>
      <xdr:spPr>
        <a:xfrm>
          <a:off x="1397000" y="7517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59919</xdr:rowOff>
    </xdr:from>
    <xdr:ext cx="762000" cy="259045"/>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066800" y="7603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3" name="テキスト ボックス 102">
          <a:extLst>
            <a:ext uri="{FF2B5EF4-FFF2-40B4-BE49-F238E27FC236}">
              <a16:creationId xmlns:a16="http://schemas.microsoft.com/office/drawing/2014/main" id="{00000000-0008-0000-0300-000067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[84.7%]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2" name="正方形/長方形 111">
          <a:extLst>
            <a:ext uri="{FF2B5EF4-FFF2-40B4-BE49-F238E27FC236}">
              <a16:creationId xmlns:a16="http://schemas.microsoft.com/office/drawing/2014/main" id="{00000000-0008-0000-0300-000070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dk1"/>
              </a:solidFill>
              <a:effectLst/>
              <a:latin typeface="+mn-lt"/>
              <a:ea typeface="+mn-ea"/>
              <a:cs typeface="+mn-cs"/>
            </a:rPr>
            <a:t>町内に中心となる産業がないため財政基盤が弱く、類似団体平均を大きく下回っている。令和６年度は、過疎対策事業債（Ｒ３借入）の本格償還開始による元金償還金増（</a:t>
          </a:r>
          <a:r>
            <a:rPr kumimoji="1" lang="en-US" altLang="ja-JP" sz="1050">
              <a:solidFill>
                <a:schemeClr val="dk1"/>
              </a:solidFill>
              <a:effectLst/>
              <a:latin typeface="+mn-lt"/>
              <a:ea typeface="+mn-ea"/>
              <a:cs typeface="+mn-cs"/>
            </a:rPr>
            <a:t>45,306</a:t>
          </a:r>
          <a:r>
            <a:rPr kumimoji="1" lang="ja-JP" altLang="ja-JP" sz="1050">
              <a:solidFill>
                <a:schemeClr val="dk1"/>
              </a:solidFill>
              <a:effectLst/>
              <a:latin typeface="+mn-lt"/>
              <a:ea typeface="+mn-ea"/>
              <a:cs typeface="+mn-cs"/>
            </a:rPr>
            <a:t>千円）、公営住宅建設事業債（Ｒ３借入）の本格償還開始による元金償還額増（</a:t>
          </a:r>
          <a:r>
            <a:rPr kumimoji="1" lang="en-US" altLang="ja-JP" sz="1050">
              <a:solidFill>
                <a:schemeClr val="dk1"/>
              </a:solidFill>
              <a:effectLst/>
              <a:latin typeface="+mn-lt"/>
              <a:ea typeface="+mn-ea"/>
              <a:cs typeface="+mn-cs"/>
            </a:rPr>
            <a:t>4,616</a:t>
          </a:r>
          <a:r>
            <a:rPr kumimoji="1" lang="ja-JP" altLang="ja-JP" sz="1050">
              <a:solidFill>
                <a:schemeClr val="dk1"/>
              </a:solidFill>
              <a:effectLst/>
              <a:latin typeface="+mn-lt"/>
              <a:ea typeface="+mn-ea"/>
              <a:cs typeface="+mn-cs"/>
            </a:rPr>
            <a:t>千円）などにより、基準財政需要額が前年度と比べ</a:t>
          </a:r>
          <a:r>
            <a:rPr kumimoji="1" lang="en-US" altLang="ja-JP" sz="1050">
              <a:solidFill>
                <a:schemeClr val="dk1"/>
              </a:solidFill>
              <a:effectLst/>
              <a:latin typeface="+mn-lt"/>
              <a:ea typeface="+mn-ea"/>
              <a:cs typeface="+mn-cs"/>
            </a:rPr>
            <a:t>189,694</a:t>
          </a:r>
          <a:r>
            <a:rPr kumimoji="1" lang="ja-JP" altLang="ja-JP" sz="1050">
              <a:solidFill>
                <a:schemeClr val="dk1"/>
              </a:solidFill>
              <a:effectLst/>
              <a:latin typeface="+mn-lt"/>
              <a:ea typeface="+mn-ea"/>
              <a:cs typeface="+mn-cs"/>
            </a:rPr>
            <a:t>千円増加した。今後も、地方債償還額は同規模を継続し、大幅な増収は見込めないため、行財政改革による経費削減を引き続き実施するとともに、税収の徴収率強化（対前年度比プラス目標）の取組みを行い収入の確保に努め、財政基盤の強化を図る。</a:t>
          </a:r>
          <a:endParaRPr lang="ja-JP" altLang="ja-JP" sz="1050">
            <a:effectLst/>
          </a:endParaRPr>
        </a:p>
      </xdr:txBody>
    </xdr:sp>
    <xdr:clientData/>
  </xdr:twoCellAnchor>
  <xdr:oneCellAnchor>
    <xdr:from>
      <xdr:col>3</xdr:col>
      <xdr:colOff>95250</xdr:colOff>
      <xdr:row>54</xdr:row>
      <xdr:rowOff>139700</xdr:rowOff>
    </xdr:from>
    <xdr:ext cx="298543" cy="225703"/>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6" name="テキスト ボックス 125">
          <a:extLst>
            <a:ext uri="{FF2B5EF4-FFF2-40B4-BE49-F238E27FC236}">
              <a16:creationId xmlns:a16="http://schemas.microsoft.com/office/drawing/2014/main" id="{00000000-0008-0000-0300-00007E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8" name="テキスト ボックス 127">
          <a:extLst>
            <a:ext uri="{FF2B5EF4-FFF2-40B4-BE49-F238E27FC236}">
              <a16:creationId xmlns:a16="http://schemas.microsoft.com/office/drawing/2014/main" id="{00000000-0008-0000-0300-000080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9" name="財政構造の弾力性グラフ枠">
          <a:extLst>
            <a:ext uri="{FF2B5EF4-FFF2-40B4-BE49-F238E27FC236}">
              <a16:creationId xmlns:a16="http://schemas.microsoft.com/office/drawing/2014/main" id="{00000000-0008-0000-0300-000081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70696</xdr:rowOff>
    </xdr:from>
    <xdr:to>
      <xdr:col>23</xdr:col>
      <xdr:colOff>133350</xdr:colOff>
      <xdr:row>67</xdr:row>
      <xdr:rowOff>108162</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flipV="1">
          <a:off x="4953000" y="10014796"/>
          <a:ext cx="0" cy="15805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80239</xdr:rowOff>
    </xdr:from>
    <xdr:ext cx="762000" cy="259045"/>
    <xdr:sp macro="" textlink="">
      <xdr:nvSpPr>
        <xdr:cNvPr id="131" name="財政構造の弾力性最小値テキスト">
          <a:extLst>
            <a:ext uri="{FF2B5EF4-FFF2-40B4-BE49-F238E27FC236}">
              <a16:creationId xmlns:a16="http://schemas.microsoft.com/office/drawing/2014/main" id="{00000000-0008-0000-0300-000083000000}"/>
            </a:ext>
          </a:extLst>
        </xdr:cNvPr>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108162</xdr:rowOff>
    </xdr:from>
    <xdr:to>
      <xdr:col>24</xdr:col>
      <xdr:colOff>12700</xdr:colOff>
      <xdr:row>67</xdr:row>
      <xdr:rowOff>108162</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157073</xdr:rowOff>
    </xdr:from>
    <xdr:ext cx="762000" cy="259045"/>
    <xdr:sp macro="" textlink="">
      <xdr:nvSpPr>
        <xdr:cNvPr id="133" name="財政構造の弾力性最大値テキスト">
          <a:extLst>
            <a:ext uri="{FF2B5EF4-FFF2-40B4-BE49-F238E27FC236}">
              <a16:creationId xmlns:a16="http://schemas.microsoft.com/office/drawing/2014/main" id="{00000000-0008-0000-0300-000085000000}"/>
            </a:ext>
          </a:extLst>
        </xdr:cNvPr>
        <xdr:cNvSpPr txBox="1"/>
      </xdr:nvSpPr>
      <xdr:spPr>
        <a:xfrm>
          <a:off x="5041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70696</xdr:rowOff>
    </xdr:from>
    <xdr:to>
      <xdr:col>24</xdr:col>
      <xdr:colOff>12700</xdr:colOff>
      <xdr:row>58</xdr:row>
      <xdr:rowOff>70696</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4864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142452</xdr:rowOff>
    </xdr:from>
    <xdr:to>
      <xdr:col>23</xdr:col>
      <xdr:colOff>133350</xdr:colOff>
      <xdr:row>64</xdr:row>
      <xdr:rowOff>11219</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4114800" y="10943802"/>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64</xdr:row>
      <xdr:rowOff>113471</xdr:rowOff>
    </xdr:from>
    <xdr:ext cx="762000" cy="259045"/>
    <xdr:sp macro="" textlink="">
      <xdr:nvSpPr>
        <xdr:cNvPr id="136" name="財政構造の弾力性平均値テキスト">
          <a:extLst>
            <a:ext uri="{FF2B5EF4-FFF2-40B4-BE49-F238E27FC236}">
              <a16:creationId xmlns:a16="http://schemas.microsoft.com/office/drawing/2014/main" id="{00000000-0008-0000-0300-000088000000}"/>
            </a:ext>
          </a:extLst>
        </xdr:cNvPr>
        <xdr:cNvSpPr txBox="1"/>
      </xdr:nvSpPr>
      <xdr:spPr>
        <a:xfrm>
          <a:off x="5041900" y="110862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141394</xdr:rowOff>
    </xdr:from>
    <xdr:to>
      <xdr:col>23</xdr:col>
      <xdr:colOff>184150</xdr:colOff>
      <xdr:row>65</xdr:row>
      <xdr:rowOff>71544</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4902200" y="11114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98213</xdr:rowOff>
    </xdr:from>
    <xdr:to>
      <xdr:col>19</xdr:col>
      <xdr:colOff>133350</xdr:colOff>
      <xdr:row>63</xdr:row>
      <xdr:rowOff>142452</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3225800" y="10899563"/>
          <a:ext cx="889000" cy="44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64</xdr:row>
      <xdr:rowOff>141394</xdr:rowOff>
    </xdr:from>
    <xdr:to>
      <xdr:col>19</xdr:col>
      <xdr:colOff>184150</xdr:colOff>
      <xdr:row>65</xdr:row>
      <xdr:rowOff>71544</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4064000" y="11114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56321</xdr:rowOff>
    </xdr:from>
    <xdr:ext cx="7366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3733800" y="112005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169121</xdr:rowOff>
    </xdr:from>
    <xdr:to>
      <xdr:col>15</xdr:col>
      <xdr:colOff>82550</xdr:colOff>
      <xdr:row>63</xdr:row>
      <xdr:rowOff>98213</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a:off x="2336800" y="10799021"/>
          <a:ext cx="8890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64</xdr:row>
      <xdr:rowOff>73025</xdr:rowOff>
    </xdr:from>
    <xdr:to>
      <xdr:col>15</xdr:col>
      <xdr:colOff>133350</xdr:colOff>
      <xdr:row>65</xdr:row>
      <xdr:rowOff>3175</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3175000" y="1104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159402</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2844800" y="1113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169121</xdr:rowOff>
    </xdr:from>
    <xdr:to>
      <xdr:col>11</xdr:col>
      <xdr:colOff>31750</xdr:colOff>
      <xdr:row>64</xdr:row>
      <xdr:rowOff>59479</xdr:rowOff>
    </xdr:to>
    <xdr:cxnSp macro="">
      <xdr:nvCxnSpPr>
        <xdr:cNvPr id="144" name="直線コネクタ 143">
          <a:extLst>
            <a:ext uri="{FF2B5EF4-FFF2-40B4-BE49-F238E27FC236}">
              <a16:creationId xmlns:a16="http://schemas.microsoft.com/office/drawing/2014/main" id="{00000000-0008-0000-0300-000090000000}"/>
            </a:ext>
          </a:extLst>
        </xdr:cNvPr>
        <xdr:cNvCxnSpPr/>
      </xdr:nvCxnSpPr>
      <xdr:spPr>
        <a:xfrm flipV="1">
          <a:off x="1447800" y="10799021"/>
          <a:ext cx="889000" cy="233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115781</xdr:rowOff>
    </xdr:from>
    <xdr:to>
      <xdr:col>11</xdr:col>
      <xdr:colOff>82550</xdr:colOff>
      <xdr:row>64</xdr:row>
      <xdr:rowOff>45931</xdr:rowOff>
    </xdr:to>
    <xdr:sp macro="" textlink="">
      <xdr:nvSpPr>
        <xdr:cNvPr id="145" name="フローチャート: 判断 144">
          <a:extLst>
            <a:ext uri="{FF2B5EF4-FFF2-40B4-BE49-F238E27FC236}">
              <a16:creationId xmlns:a16="http://schemas.microsoft.com/office/drawing/2014/main" id="{00000000-0008-0000-0300-000091000000}"/>
            </a:ext>
          </a:extLst>
        </xdr:cNvPr>
        <xdr:cNvSpPr/>
      </xdr:nvSpPr>
      <xdr:spPr>
        <a:xfrm>
          <a:off x="2286000" y="10917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64</xdr:row>
      <xdr:rowOff>30708</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955800" y="11003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157480</xdr:rowOff>
    </xdr:from>
    <xdr:to>
      <xdr:col>7</xdr:col>
      <xdr:colOff>31750</xdr:colOff>
      <xdr:row>65</xdr:row>
      <xdr:rowOff>87630</xdr:rowOff>
    </xdr:to>
    <xdr:sp macro="" textlink="">
      <xdr:nvSpPr>
        <xdr:cNvPr id="147" name="フローチャート: 判断 146">
          <a:extLst>
            <a:ext uri="{FF2B5EF4-FFF2-40B4-BE49-F238E27FC236}">
              <a16:creationId xmlns:a16="http://schemas.microsoft.com/office/drawing/2014/main" id="{00000000-0008-0000-0300-000093000000}"/>
            </a:ext>
          </a:extLst>
        </xdr:cNvPr>
        <xdr:cNvSpPr/>
      </xdr:nvSpPr>
      <xdr:spPr>
        <a:xfrm>
          <a:off x="1397000" y="1113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72407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1066800" y="1121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131869</xdr:rowOff>
    </xdr:from>
    <xdr:to>
      <xdr:col>23</xdr:col>
      <xdr:colOff>184150</xdr:colOff>
      <xdr:row>64</xdr:row>
      <xdr:rowOff>62019</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4902200" y="10933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62</xdr:row>
      <xdr:rowOff>148396</xdr:rowOff>
    </xdr:from>
    <xdr:ext cx="762000" cy="259045"/>
    <xdr:sp macro="" textlink="">
      <xdr:nvSpPr>
        <xdr:cNvPr id="155" name="財政構造の弾力性該当値テキスト">
          <a:extLst>
            <a:ext uri="{FF2B5EF4-FFF2-40B4-BE49-F238E27FC236}">
              <a16:creationId xmlns:a16="http://schemas.microsoft.com/office/drawing/2014/main" id="{00000000-0008-0000-0300-00009B000000}"/>
            </a:ext>
          </a:extLst>
        </xdr:cNvPr>
        <xdr:cNvSpPr txBox="1"/>
      </xdr:nvSpPr>
      <xdr:spPr>
        <a:xfrm>
          <a:off x="5041900" y="1077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91652</xdr:rowOff>
    </xdr:from>
    <xdr:to>
      <xdr:col>19</xdr:col>
      <xdr:colOff>184150</xdr:colOff>
      <xdr:row>64</xdr:row>
      <xdr:rowOff>21802</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4064000" y="10893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31979</xdr:rowOff>
    </xdr:from>
    <xdr:ext cx="7366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3733800" y="106618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47413</xdr:rowOff>
    </xdr:from>
    <xdr:to>
      <xdr:col>15</xdr:col>
      <xdr:colOff>133350</xdr:colOff>
      <xdr:row>63</xdr:row>
      <xdr:rowOff>149013</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3175000" y="1084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159190</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2844800" y="1061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118321</xdr:rowOff>
    </xdr:from>
    <xdr:to>
      <xdr:col>11</xdr:col>
      <xdr:colOff>82550</xdr:colOff>
      <xdr:row>63</xdr:row>
      <xdr:rowOff>48471</xdr:rowOff>
    </xdr:to>
    <xdr:sp macro="" textlink="">
      <xdr:nvSpPr>
        <xdr:cNvPr id="160" name="楕円 159">
          <a:extLst>
            <a:ext uri="{FF2B5EF4-FFF2-40B4-BE49-F238E27FC236}">
              <a16:creationId xmlns:a16="http://schemas.microsoft.com/office/drawing/2014/main" id="{00000000-0008-0000-0300-0000A0000000}"/>
            </a:ext>
          </a:extLst>
        </xdr:cNvPr>
        <xdr:cNvSpPr/>
      </xdr:nvSpPr>
      <xdr:spPr>
        <a:xfrm>
          <a:off x="2286000" y="10748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58648</xdr:rowOff>
    </xdr:from>
    <xdr:ext cx="762000" cy="259045"/>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1955800" y="10517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8679</xdr:rowOff>
    </xdr:from>
    <xdr:to>
      <xdr:col>7</xdr:col>
      <xdr:colOff>31750</xdr:colOff>
      <xdr:row>64</xdr:row>
      <xdr:rowOff>110279</xdr:rowOff>
    </xdr:to>
    <xdr:sp macro="" textlink="">
      <xdr:nvSpPr>
        <xdr:cNvPr id="162" name="楕円 161">
          <a:extLst>
            <a:ext uri="{FF2B5EF4-FFF2-40B4-BE49-F238E27FC236}">
              <a16:creationId xmlns:a16="http://schemas.microsoft.com/office/drawing/2014/main" id="{00000000-0008-0000-0300-0000A2000000}"/>
            </a:ext>
          </a:extLst>
        </xdr:cNvPr>
        <xdr:cNvSpPr/>
      </xdr:nvSpPr>
      <xdr:spPr>
        <a:xfrm>
          <a:off x="1397000" y="10981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120456</xdr:rowOff>
    </xdr:from>
    <xdr:ext cx="762000" cy="259045"/>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1066800" y="107503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6" name="テキスト ボックス 165">
          <a:extLst>
            <a:ext uri="{FF2B5EF4-FFF2-40B4-BE49-F238E27FC236}">
              <a16:creationId xmlns:a16="http://schemas.microsoft.com/office/drawing/2014/main" id="{00000000-0008-0000-0300-0000A6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[552,432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191,525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5" name="正方形/長方形 174">
          <a:extLst>
            <a:ext uri="{FF2B5EF4-FFF2-40B4-BE49-F238E27FC236}">
              <a16:creationId xmlns:a16="http://schemas.microsoft.com/office/drawing/2014/main" id="{00000000-0008-0000-0300-0000AF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類似団体平均と比較して</a:t>
          </a:r>
          <a:r>
            <a:rPr kumimoji="1" lang="en-US" altLang="ja-JP" sz="1100">
              <a:solidFill>
                <a:schemeClr val="dk1"/>
              </a:solidFill>
              <a:effectLst/>
              <a:latin typeface="+mn-lt"/>
              <a:ea typeface="+mn-ea"/>
              <a:cs typeface="+mn-cs"/>
            </a:rPr>
            <a:t>316,985</a:t>
          </a:r>
          <a:r>
            <a:rPr kumimoji="1" lang="ja-JP" altLang="ja-JP" sz="1100">
              <a:solidFill>
                <a:schemeClr val="dk1"/>
              </a:solidFill>
              <a:effectLst/>
              <a:latin typeface="+mn-lt"/>
              <a:ea typeface="+mn-ea"/>
              <a:cs typeface="+mn-cs"/>
            </a:rPr>
            <a:t>円上回り、前年度から</a:t>
          </a:r>
          <a:r>
            <a:rPr kumimoji="1" lang="ja-JP" altLang="en-US"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209,031</a:t>
          </a:r>
          <a:r>
            <a:rPr kumimoji="1" lang="ja-JP" altLang="ja-JP" sz="1100">
              <a:solidFill>
                <a:schemeClr val="dk1"/>
              </a:solidFill>
              <a:effectLst/>
              <a:latin typeface="+mn-lt"/>
              <a:ea typeface="+mn-ea"/>
              <a:cs typeface="+mn-cs"/>
            </a:rPr>
            <a:t>円</a:t>
          </a:r>
          <a:r>
            <a:rPr kumimoji="1" lang="ja-JP" altLang="en-US" sz="1100">
              <a:solidFill>
                <a:schemeClr val="dk1"/>
              </a:solidFill>
              <a:effectLst/>
              <a:latin typeface="+mn-lt"/>
              <a:ea typeface="+mn-ea"/>
              <a:cs typeface="+mn-cs"/>
            </a:rPr>
            <a:t>増加した</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前年度から増加した</a:t>
          </a:r>
          <a:r>
            <a:rPr kumimoji="1" lang="ja-JP" altLang="en-US" sz="1100">
              <a:solidFill>
                <a:schemeClr val="dk1"/>
              </a:solidFill>
              <a:effectLst/>
              <a:latin typeface="+mn-lt"/>
              <a:ea typeface="+mn-ea"/>
              <a:cs typeface="+mn-cs"/>
            </a:rPr>
            <a:t>最大の</a:t>
          </a:r>
          <a:r>
            <a:rPr kumimoji="1" lang="ja-JP" altLang="ja-JP" sz="1100">
              <a:solidFill>
                <a:schemeClr val="dk1"/>
              </a:solidFill>
              <a:effectLst/>
              <a:latin typeface="+mn-lt"/>
              <a:ea typeface="+mn-ea"/>
              <a:cs typeface="+mn-cs"/>
            </a:rPr>
            <a:t>要因は物件費の急増によるものであり、ふるさと納税の増（</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3,986,187</a:t>
          </a:r>
          <a:r>
            <a:rPr kumimoji="1" lang="ja-JP" altLang="ja-JP" sz="1100">
              <a:solidFill>
                <a:schemeClr val="dk1"/>
              </a:solidFill>
              <a:effectLst/>
              <a:latin typeface="+mn-lt"/>
              <a:ea typeface="+mn-ea"/>
              <a:cs typeface="+mn-cs"/>
            </a:rPr>
            <a:t>千円）に伴う返礼品代の増（</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1,045,758</a:t>
          </a:r>
          <a:r>
            <a:rPr kumimoji="1" lang="ja-JP" altLang="ja-JP" sz="1100">
              <a:solidFill>
                <a:schemeClr val="dk1"/>
              </a:solidFill>
              <a:effectLst/>
              <a:latin typeface="+mn-lt"/>
              <a:ea typeface="+mn-ea"/>
              <a:cs typeface="+mn-cs"/>
            </a:rPr>
            <a:t>千円）によるものである。今後は、会計年度任用職員の定期昇給</a:t>
          </a:r>
          <a:r>
            <a:rPr kumimoji="1" lang="ja-JP" altLang="en-US" sz="1100">
              <a:solidFill>
                <a:schemeClr val="dk1"/>
              </a:solidFill>
              <a:effectLst/>
              <a:latin typeface="+mn-lt"/>
              <a:ea typeface="+mn-ea"/>
              <a:cs typeface="+mn-cs"/>
            </a:rPr>
            <a:t>や定年年齢の段階的な引き上げ</a:t>
          </a:r>
          <a:r>
            <a:rPr kumimoji="1" lang="ja-JP" altLang="ja-JP" sz="1100">
              <a:solidFill>
                <a:schemeClr val="dk1"/>
              </a:solidFill>
              <a:effectLst/>
              <a:latin typeface="+mn-lt"/>
              <a:ea typeface="+mn-ea"/>
              <a:cs typeface="+mn-cs"/>
            </a:rPr>
            <a:t>などによる人件費の増加も見込まれることから、引き続き、行財政改革の更なる推進により物件費の抑制に努める。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9" name="テキスト ボックス 188">
          <a:extLst>
            <a:ext uri="{FF2B5EF4-FFF2-40B4-BE49-F238E27FC236}">
              <a16:creationId xmlns:a16="http://schemas.microsoft.com/office/drawing/2014/main" id="{00000000-0008-0000-0300-0000BD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a:extLst>
            <a:ext uri="{FF2B5EF4-FFF2-40B4-BE49-F238E27FC236}">
              <a16:creationId xmlns:a16="http://schemas.microsoft.com/office/drawing/2014/main" id="{00000000-0008-0000-0300-0000BF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163201</xdr:rowOff>
    </xdr:from>
    <xdr:to>
      <xdr:col>23</xdr:col>
      <xdr:colOff>133350</xdr:colOff>
      <xdr:row>88</xdr:row>
      <xdr:rowOff>29666</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953000" y="14050651"/>
          <a:ext cx="0" cy="106661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1743</xdr:rowOff>
    </xdr:from>
    <xdr:ext cx="762000" cy="259045"/>
    <xdr:sp macro="" textlink="">
      <xdr:nvSpPr>
        <xdr:cNvPr id="193" name="人件費・物件費等の状況最小値テキスト">
          <a:extLst>
            <a:ext uri="{FF2B5EF4-FFF2-40B4-BE49-F238E27FC236}">
              <a16:creationId xmlns:a16="http://schemas.microsoft.com/office/drawing/2014/main" id="{00000000-0008-0000-0300-0000C1000000}"/>
            </a:ext>
          </a:extLst>
        </xdr:cNvPr>
        <xdr:cNvSpPr txBox="1"/>
      </xdr:nvSpPr>
      <xdr:spPr>
        <a:xfrm>
          <a:off x="5041900" y="15089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654,753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29666</xdr:rowOff>
    </xdr:from>
    <xdr:to>
      <xdr:col>24</xdr:col>
      <xdr:colOff>12700</xdr:colOff>
      <xdr:row>88</xdr:row>
      <xdr:rowOff>29666</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5117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78128</xdr:rowOff>
    </xdr:from>
    <xdr:ext cx="762000" cy="259045"/>
    <xdr:sp macro="" textlink="">
      <xdr:nvSpPr>
        <xdr:cNvPr id="195" name="人件費・物件費等の状況最大値テキスト">
          <a:extLst>
            <a:ext uri="{FF2B5EF4-FFF2-40B4-BE49-F238E27FC236}">
              <a16:creationId xmlns:a16="http://schemas.microsoft.com/office/drawing/2014/main" id="{00000000-0008-0000-0300-0000C3000000}"/>
            </a:ext>
          </a:extLst>
        </xdr:cNvPr>
        <xdr:cNvSpPr txBox="1"/>
      </xdr:nvSpPr>
      <xdr:spPr>
        <a:xfrm>
          <a:off x="5041900" y="13794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124,319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163201</xdr:rowOff>
    </xdr:from>
    <xdr:to>
      <xdr:col>24</xdr:col>
      <xdr:colOff>12700</xdr:colOff>
      <xdr:row>81</xdr:row>
      <xdr:rowOff>163201</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40506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89388</xdr:rowOff>
    </xdr:from>
    <xdr:to>
      <xdr:col>23</xdr:col>
      <xdr:colOff>133350</xdr:colOff>
      <xdr:row>86</xdr:row>
      <xdr:rowOff>166815</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4114800" y="14491188"/>
          <a:ext cx="838200" cy="420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9489</xdr:rowOff>
    </xdr:from>
    <xdr:ext cx="762000" cy="259045"/>
    <xdr:sp macro="" textlink="">
      <xdr:nvSpPr>
        <xdr:cNvPr id="198" name="人件費・物件費等の状況平均値テキスト">
          <a:extLst>
            <a:ext uri="{FF2B5EF4-FFF2-40B4-BE49-F238E27FC236}">
              <a16:creationId xmlns:a16="http://schemas.microsoft.com/office/drawing/2014/main" id="{00000000-0008-0000-0300-0000C6000000}"/>
            </a:ext>
          </a:extLst>
        </xdr:cNvPr>
        <xdr:cNvSpPr txBox="1"/>
      </xdr:nvSpPr>
      <xdr:spPr>
        <a:xfrm>
          <a:off x="5041900" y="140683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235,447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164412</xdr:rowOff>
    </xdr:from>
    <xdr:to>
      <xdr:col>23</xdr:col>
      <xdr:colOff>184150</xdr:colOff>
      <xdr:row>83</xdr:row>
      <xdr:rowOff>94562</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902200" y="14223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73882</xdr:rowOff>
    </xdr:from>
    <xdr:to>
      <xdr:col>19</xdr:col>
      <xdr:colOff>133350</xdr:colOff>
      <xdr:row>84</xdr:row>
      <xdr:rowOff>89388</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3225800" y="14304232"/>
          <a:ext cx="889000" cy="186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127774</xdr:rowOff>
    </xdr:from>
    <xdr:to>
      <xdr:col>19</xdr:col>
      <xdr:colOff>184150</xdr:colOff>
      <xdr:row>83</xdr:row>
      <xdr:rowOff>57924</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064000" y="14186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68101</xdr:rowOff>
    </xdr:from>
    <xdr:ext cx="7366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733800" y="13955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217,227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152817</xdr:rowOff>
    </xdr:from>
    <xdr:to>
      <xdr:col>15</xdr:col>
      <xdr:colOff>82550</xdr:colOff>
      <xdr:row>83</xdr:row>
      <xdr:rowOff>73882</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2336800" y="14211717"/>
          <a:ext cx="889000" cy="92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123233</xdr:rowOff>
    </xdr:from>
    <xdr:to>
      <xdr:col>15</xdr:col>
      <xdr:colOff>133350</xdr:colOff>
      <xdr:row>83</xdr:row>
      <xdr:rowOff>53383</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3175000" y="141821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63560</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844800" y="1395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97129</xdr:rowOff>
    </xdr:from>
    <xdr:to>
      <xdr:col>11</xdr:col>
      <xdr:colOff>31750</xdr:colOff>
      <xdr:row>82</xdr:row>
      <xdr:rowOff>152817</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a:off x="1447800" y="14156029"/>
          <a:ext cx="889000" cy="55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101577</xdr:rowOff>
    </xdr:from>
    <xdr:to>
      <xdr:col>11</xdr:col>
      <xdr:colOff>82550</xdr:colOff>
      <xdr:row>83</xdr:row>
      <xdr:rowOff>31727</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2286000" y="14160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41904</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55800" y="13929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95193</xdr:rowOff>
    </xdr:from>
    <xdr:to>
      <xdr:col>7</xdr:col>
      <xdr:colOff>31750</xdr:colOff>
      <xdr:row>83</xdr:row>
      <xdr:rowOff>25343</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1397000" y="14154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10120</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066800" y="14240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86</xdr:row>
      <xdr:rowOff>116015</xdr:rowOff>
    </xdr:from>
    <xdr:to>
      <xdr:col>23</xdr:col>
      <xdr:colOff>184150</xdr:colOff>
      <xdr:row>87</xdr:row>
      <xdr:rowOff>46165</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902200" y="14860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86</xdr:row>
      <xdr:rowOff>88092</xdr:rowOff>
    </xdr:from>
    <xdr:ext cx="762000" cy="259045"/>
    <xdr:sp macro="" textlink="">
      <xdr:nvSpPr>
        <xdr:cNvPr id="217" name="人件費・物件費等の状況該当値テキスト">
          <a:extLst>
            <a:ext uri="{FF2B5EF4-FFF2-40B4-BE49-F238E27FC236}">
              <a16:creationId xmlns:a16="http://schemas.microsoft.com/office/drawing/2014/main" id="{00000000-0008-0000-0300-0000D9000000}"/>
            </a:ext>
          </a:extLst>
        </xdr:cNvPr>
        <xdr:cNvSpPr txBox="1"/>
      </xdr:nvSpPr>
      <xdr:spPr>
        <a:xfrm>
          <a:off x="5041900" y="14832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552,432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38588</xdr:rowOff>
    </xdr:from>
    <xdr:to>
      <xdr:col>19</xdr:col>
      <xdr:colOff>184150</xdr:colOff>
      <xdr:row>84</xdr:row>
      <xdr:rowOff>140188</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064000" y="14440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124965</xdr:rowOff>
    </xdr:from>
    <xdr:ext cx="7366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3733800" y="14526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23082</xdr:rowOff>
    </xdr:from>
    <xdr:to>
      <xdr:col>15</xdr:col>
      <xdr:colOff>133350</xdr:colOff>
      <xdr:row>83</xdr:row>
      <xdr:rowOff>124682</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3175000" y="14253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109459</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2844800" y="14339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102017</xdr:rowOff>
    </xdr:from>
    <xdr:to>
      <xdr:col>11</xdr:col>
      <xdr:colOff>82550</xdr:colOff>
      <xdr:row>83</xdr:row>
      <xdr:rowOff>32167</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2286000" y="14160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16944</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955800" y="14247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46329</xdr:rowOff>
    </xdr:from>
    <xdr:to>
      <xdr:col>7</xdr:col>
      <xdr:colOff>31750</xdr:colOff>
      <xdr:row>82</xdr:row>
      <xdr:rowOff>147929</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1397000" y="14105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158106</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066800" y="13874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[93.6]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類似団体平均と比較すると、</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ポイント低く、本町において前年度と比較すると</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ポイント増加し、徐々に</a:t>
          </a:r>
          <a:r>
            <a:rPr kumimoji="1" lang="ja-JP" altLang="en-US" sz="1100">
              <a:solidFill>
                <a:schemeClr val="dk1"/>
              </a:solidFill>
              <a:effectLst/>
              <a:latin typeface="+mn-lt"/>
              <a:ea typeface="+mn-ea"/>
              <a:cs typeface="+mn-cs"/>
            </a:rPr>
            <a:t>ではあるが</a:t>
          </a:r>
          <a:r>
            <a:rPr kumimoji="1" lang="ja-JP" altLang="ja-JP" sz="1100">
              <a:solidFill>
                <a:schemeClr val="dk1"/>
              </a:solidFill>
              <a:effectLst/>
              <a:latin typeface="+mn-lt"/>
              <a:ea typeface="+mn-ea"/>
              <a:cs typeface="+mn-cs"/>
            </a:rPr>
            <a:t>類似団体に近づいてきている。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職員構成において、若手職員の比率が高い</a:t>
          </a:r>
          <a:r>
            <a:rPr kumimoji="1" lang="ja-JP" altLang="en-US" sz="1100">
              <a:solidFill>
                <a:schemeClr val="dk1"/>
              </a:solidFill>
              <a:effectLst/>
              <a:latin typeface="+mn-lt"/>
              <a:ea typeface="+mn-ea"/>
              <a:cs typeface="+mn-cs"/>
            </a:rPr>
            <a:t>ことや、</a:t>
          </a:r>
          <a:r>
            <a:rPr kumimoji="1" lang="ja-JP" altLang="ja-JP" sz="1100">
              <a:solidFill>
                <a:schemeClr val="dk1"/>
              </a:solidFill>
              <a:effectLst/>
              <a:latin typeface="+mn-lt"/>
              <a:ea typeface="+mn-ea"/>
              <a:cs typeface="+mn-cs"/>
            </a:rPr>
            <a:t>任期付職員及び民間企業職務経験採用職員の占める割合が大きいため類似団体と比較すると依然として低い水準にある。</a:t>
          </a:r>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今後は採用枠の見直しや人事評価制度の活用等で給与の適正化を図る。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3" name="給与水準   （国との比較）グラフ枠">
          <a:extLst>
            <a:ext uri="{FF2B5EF4-FFF2-40B4-BE49-F238E27FC236}">
              <a16:creationId xmlns:a16="http://schemas.microsoft.com/office/drawing/2014/main" id="{00000000-0008-0000-0300-0000FD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165100</xdr:rowOff>
    </xdr:from>
    <xdr:to>
      <xdr:col>81</xdr:col>
      <xdr:colOff>44450</xdr:colOff>
      <xdr:row>89</xdr:row>
      <xdr:rowOff>56445</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17018000" y="13881100"/>
          <a:ext cx="0" cy="14343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28522</xdr:rowOff>
    </xdr:from>
    <xdr:ext cx="762000" cy="259045"/>
    <xdr:sp macro="" textlink="">
      <xdr:nvSpPr>
        <xdr:cNvPr id="255" name="給与水準   （国との比較）最小値テキスト">
          <a:extLst>
            <a:ext uri="{FF2B5EF4-FFF2-40B4-BE49-F238E27FC236}">
              <a16:creationId xmlns:a16="http://schemas.microsoft.com/office/drawing/2014/main" id="{00000000-0008-0000-0300-0000FF000000}"/>
            </a:ext>
          </a:extLst>
        </xdr:cNvPr>
        <xdr:cNvSpPr txBox="1"/>
      </xdr:nvSpPr>
      <xdr:spPr>
        <a:xfrm>
          <a:off x="17106900" y="15287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56445</xdr:rowOff>
    </xdr:from>
    <xdr:to>
      <xdr:col>81</xdr:col>
      <xdr:colOff>133350</xdr:colOff>
      <xdr:row>89</xdr:row>
      <xdr:rowOff>56445</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5315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80027</xdr:rowOff>
    </xdr:from>
    <xdr:ext cx="762000" cy="259045"/>
    <xdr:sp macro="" textlink="">
      <xdr:nvSpPr>
        <xdr:cNvPr id="257" name="給与水準   （国との比較）最大値テキスト">
          <a:extLst>
            <a:ext uri="{FF2B5EF4-FFF2-40B4-BE49-F238E27FC236}">
              <a16:creationId xmlns:a16="http://schemas.microsoft.com/office/drawing/2014/main" id="{00000000-0008-0000-0300-000001010000}"/>
            </a:ext>
          </a:extLst>
        </xdr:cNvPr>
        <xdr:cNvSpPr txBox="1"/>
      </xdr:nvSpPr>
      <xdr:spPr>
        <a:xfrm>
          <a:off x="17106900" y="1362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165100</xdr:rowOff>
    </xdr:from>
    <xdr:to>
      <xdr:col>81</xdr:col>
      <xdr:colOff>133350</xdr:colOff>
      <xdr:row>80</xdr:row>
      <xdr:rowOff>165100</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82</xdr:row>
      <xdr:rowOff>63500</xdr:rowOff>
    </xdr:from>
    <xdr:to>
      <xdr:col>81</xdr:col>
      <xdr:colOff>44450</xdr:colOff>
      <xdr:row>83</xdr:row>
      <xdr:rowOff>52916</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6179800" y="14122400"/>
          <a:ext cx="838200" cy="16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20055</xdr:rowOff>
    </xdr:from>
    <xdr:ext cx="762000" cy="259045"/>
    <xdr:sp macro="" textlink="">
      <xdr:nvSpPr>
        <xdr:cNvPr id="260" name="給与水準   （国との比較）平均値テキスト">
          <a:extLst>
            <a:ext uri="{FF2B5EF4-FFF2-40B4-BE49-F238E27FC236}">
              <a16:creationId xmlns:a16="http://schemas.microsoft.com/office/drawing/2014/main" id="{00000000-0008-0000-0300-000004010000}"/>
            </a:ext>
          </a:extLst>
        </xdr:cNvPr>
        <xdr:cNvSpPr txBox="1"/>
      </xdr:nvSpPr>
      <xdr:spPr>
        <a:xfrm>
          <a:off x="17106900" y="145933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47978</xdr:rowOff>
    </xdr:from>
    <xdr:to>
      <xdr:col>81</xdr:col>
      <xdr:colOff>95250</xdr:colOff>
      <xdr:row>85</xdr:row>
      <xdr:rowOff>149578</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967200" y="1462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82</xdr:row>
      <xdr:rowOff>9878</xdr:rowOff>
    </xdr:from>
    <xdr:to>
      <xdr:col>77</xdr:col>
      <xdr:colOff>44450</xdr:colOff>
      <xdr:row>82</xdr:row>
      <xdr:rowOff>63500</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5290800" y="14068778"/>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7761</xdr:rowOff>
    </xdr:from>
    <xdr:to>
      <xdr:col>77</xdr:col>
      <xdr:colOff>95250</xdr:colOff>
      <xdr:row>85</xdr:row>
      <xdr:rowOff>109361</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129000" y="1458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94138</xdr:rowOff>
    </xdr:from>
    <xdr:ext cx="7366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798800" y="146673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81</xdr:row>
      <xdr:rowOff>127705</xdr:rowOff>
    </xdr:from>
    <xdr:to>
      <xdr:col>72</xdr:col>
      <xdr:colOff>203200</xdr:colOff>
      <xdr:row>82</xdr:row>
      <xdr:rowOff>9878</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a:off x="14401800" y="14015155"/>
          <a:ext cx="889000" cy="53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21166</xdr:rowOff>
    </xdr:from>
    <xdr:to>
      <xdr:col>73</xdr:col>
      <xdr:colOff>44450</xdr:colOff>
      <xdr:row>85</xdr:row>
      <xdr:rowOff>122766</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52400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107543</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909800" y="1468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81</xdr:row>
      <xdr:rowOff>127705</xdr:rowOff>
    </xdr:from>
    <xdr:to>
      <xdr:col>68</xdr:col>
      <xdr:colOff>152400</xdr:colOff>
      <xdr:row>81</xdr:row>
      <xdr:rowOff>141111</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flipV="1">
          <a:off x="13512800" y="14015155"/>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21166</xdr:rowOff>
    </xdr:from>
    <xdr:to>
      <xdr:col>68</xdr:col>
      <xdr:colOff>203200</xdr:colOff>
      <xdr:row>85</xdr:row>
      <xdr:rowOff>122766</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43510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107543</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020800" y="1468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74789</xdr:rowOff>
    </xdr:from>
    <xdr:to>
      <xdr:col>64</xdr:col>
      <xdr:colOff>152400</xdr:colOff>
      <xdr:row>86</xdr:row>
      <xdr:rowOff>4939</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3462000" y="14648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161166</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3131800" y="14734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2116</xdr:rowOff>
    </xdr:from>
    <xdr:to>
      <xdr:col>81</xdr:col>
      <xdr:colOff>95250</xdr:colOff>
      <xdr:row>83</xdr:row>
      <xdr:rowOff>103716</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967200" y="14232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82</xdr:row>
      <xdr:rowOff>18643</xdr:rowOff>
    </xdr:from>
    <xdr:ext cx="762000" cy="259045"/>
    <xdr:sp macro="" textlink="">
      <xdr:nvSpPr>
        <xdr:cNvPr id="279" name="給与水準   （国との比較）該当値テキスト">
          <a:extLst>
            <a:ext uri="{FF2B5EF4-FFF2-40B4-BE49-F238E27FC236}">
              <a16:creationId xmlns:a16="http://schemas.microsoft.com/office/drawing/2014/main" id="{00000000-0008-0000-0300-000017010000}"/>
            </a:ext>
          </a:extLst>
        </xdr:cNvPr>
        <xdr:cNvSpPr txBox="1"/>
      </xdr:nvSpPr>
      <xdr:spPr>
        <a:xfrm>
          <a:off x="17106900" y="14077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82</xdr:row>
      <xdr:rowOff>12700</xdr:rowOff>
    </xdr:from>
    <xdr:to>
      <xdr:col>77</xdr:col>
      <xdr:colOff>95250</xdr:colOff>
      <xdr:row>82</xdr:row>
      <xdr:rowOff>114300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129000" y="1407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80</xdr:row>
      <xdr:rowOff>124477</xdr:rowOff>
    </xdr:from>
    <xdr:ext cx="7366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5798800" y="1384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81</xdr:row>
      <xdr:rowOff>130528</xdr:rowOff>
    </xdr:from>
    <xdr:to>
      <xdr:col>73</xdr:col>
      <xdr:colOff>44450</xdr:colOff>
      <xdr:row>82</xdr:row>
      <xdr:rowOff>60678</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5240000" y="14017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80</xdr:row>
      <xdr:rowOff>70855</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909800" y="13786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81</xdr:row>
      <xdr:rowOff>76905</xdr:rowOff>
    </xdr:from>
    <xdr:to>
      <xdr:col>68</xdr:col>
      <xdr:colOff>203200</xdr:colOff>
      <xdr:row>82</xdr:row>
      <xdr:rowOff>7055</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4351000" y="13964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80</xdr:row>
      <xdr:rowOff>17232</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020800" y="13733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81</xdr:row>
      <xdr:rowOff>90311</xdr:rowOff>
    </xdr:from>
    <xdr:to>
      <xdr:col>64</xdr:col>
      <xdr:colOff>152400</xdr:colOff>
      <xdr:row>82</xdr:row>
      <xdr:rowOff>20461</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3462000" y="13977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80</xdr:row>
      <xdr:rowOff>30638</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131800" y="13746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[11.56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類似団体平均及び県平均と比較するとほぼ同水準となっており、経年比較すると</a:t>
          </a:r>
          <a:r>
            <a:rPr kumimoji="1" lang="ja-JP" altLang="en-US" sz="1100">
              <a:solidFill>
                <a:schemeClr val="dk1"/>
              </a:solidFill>
              <a:effectLst/>
              <a:latin typeface="+mn-lt"/>
              <a:ea typeface="+mn-ea"/>
              <a:cs typeface="+mn-cs"/>
            </a:rPr>
            <a:t>横ばい</a:t>
          </a:r>
          <a:r>
            <a:rPr kumimoji="1" lang="ja-JP" altLang="ja-JP" sz="1100">
              <a:solidFill>
                <a:schemeClr val="dk1"/>
              </a:solidFill>
              <a:effectLst/>
              <a:latin typeface="+mn-lt"/>
              <a:ea typeface="+mn-ea"/>
              <a:cs typeface="+mn-cs"/>
            </a:rPr>
            <a:t>の傾向にある。</a:t>
          </a:r>
          <a:endParaRPr lang="ja-JP" altLang="ja-JP" sz="1100">
            <a:effectLst/>
          </a:endParaRPr>
        </a:p>
        <a:p>
          <a:r>
            <a:rPr kumimoji="1" lang="ja-JP" altLang="en-US" sz="1100">
              <a:solidFill>
                <a:schemeClr val="dk1"/>
              </a:solidFill>
              <a:effectLst/>
              <a:latin typeface="+mn-lt"/>
              <a:ea typeface="+mn-ea"/>
              <a:cs typeface="+mn-cs"/>
            </a:rPr>
            <a:t>定年延長や若年層の離職者の増加により職員構成が大きく変化するなか、条例定数の</a:t>
          </a:r>
          <a:r>
            <a:rPr kumimoji="1" lang="en-US" altLang="ja-JP" sz="1100">
              <a:solidFill>
                <a:schemeClr val="dk1"/>
              </a:solidFill>
              <a:effectLst/>
              <a:latin typeface="+mn-lt"/>
              <a:ea typeface="+mn-ea"/>
              <a:cs typeface="+mn-cs"/>
            </a:rPr>
            <a:t>132</a:t>
          </a:r>
          <a:r>
            <a:rPr kumimoji="1" lang="ja-JP" altLang="en-US" sz="1100">
              <a:solidFill>
                <a:schemeClr val="dk1"/>
              </a:solidFill>
              <a:effectLst/>
              <a:latin typeface="+mn-lt"/>
              <a:ea typeface="+mn-ea"/>
              <a:cs typeface="+mn-cs"/>
            </a:rPr>
            <a:t>人を目途に</a:t>
          </a:r>
          <a:r>
            <a:rPr kumimoji="1" lang="ja-JP" altLang="ja-JP" sz="1100">
              <a:solidFill>
                <a:schemeClr val="dk1"/>
              </a:solidFill>
              <a:effectLst/>
              <a:latin typeface="+mn-lt"/>
              <a:ea typeface="+mn-ea"/>
              <a:cs typeface="+mn-cs"/>
            </a:rPr>
            <a:t>引き続き適正な定員管理に努めるだけでなく、今後は、通常業務も多種多様になっている</a:t>
          </a:r>
          <a:r>
            <a:rPr kumimoji="1" lang="ja-JP" altLang="en-US" sz="1100">
              <a:solidFill>
                <a:schemeClr val="dk1"/>
              </a:solidFill>
              <a:effectLst/>
              <a:latin typeface="+mn-lt"/>
              <a:ea typeface="+mn-ea"/>
              <a:cs typeface="+mn-cs"/>
            </a:rPr>
            <a:t>ことから</a:t>
          </a:r>
          <a:r>
            <a:rPr kumimoji="1" lang="ja-JP" altLang="ja-JP" sz="1100">
              <a:solidFill>
                <a:schemeClr val="dk1"/>
              </a:solidFill>
              <a:effectLst/>
              <a:latin typeface="+mn-lt"/>
              <a:ea typeface="+mn-ea"/>
              <a:cs typeface="+mn-cs"/>
            </a:rPr>
            <a:t>個々の事務負担増の現状を勘案し、事務改善と併せて</a:t>
          </a:r>
          <a:r>
            <a:rPr kumimoji="1" lang="ja-JP" altLang="en-US" sz="1100">
              <a:solidFill>
                <a:schemeClr val="dk1"/>
              </a:solidFill>
              <a:effectLst/>
              <a:latin typeface="+mn-lt"/>
              <a:ea typeface="+mn-ea"/>
              <a:cs typeface="+mn-cs"/>
            </a:rPr>
            <a:t>採用枠等の見直し等で</a:t>
          </a:r>
          <a:r>
            <a:rPr kumimoji="1" lang="ja-JP" altLang="ja-JP" sz="1100">
              <a:solidFill>
                <a:schemeClr val="dk1"/>
              </a:solidFill>
              <a:effectLst/>
              <a:latin typeface="+mn-lt"/>
              <a:ea typeface="+mn-ea"/>
              <a:cs typeface="+mn-cs"/>
            </a:rPr>
            <a:t>さらなる職員数の適正化を図る対応策を検討していく。</a:t>
          </a:r>
          <a:endParaRPr lang="ja-JP" altLang="ja-JP" sz="1100">
            <a:effectLst/>
          </a:endParaRPr>
        </a:p>
      </xdr:txBody>
    </xdr:sp>
    <xdr:clientData/>
  </xdr:twoCellAnchor>
  <xdr:oneCellAnchor>
    <xdr:from>
      <xdr:col>61</xdr:col>
      <xdr:colOff>6350</xdr:colOff>
      <xdr:row>54</xdr:row>
      <xdr:rowOff>139700</xdr:rowOff>
    </xdr:from>
    <xdr:ext cx="349839" cy="225703"/>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13" name="定員管理の状況グラフ枠">
          <a:extLst>
            <a:ext uri="{FF2B5EF4-FFF2-40B4-BE49-F238E27FC236}">
              <a16:creationId xmlns:a16="http://schemas.microsoft.com/office/drawing/2014/main" id="{00000000-0008-0000-0300-000039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60</xdr:row>
      <xdr:rowOff>86208</xdr:rowOff>
    </xdr:from>
    <xdr:to>
      <xdr:col>81</xdr:col>
      <xdr:colOff>44450</xdr:colOff>
      <xdr:row>67</xdr:row>
      <xdr:rowOff>98349</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flipV="1">
          <a:off x="17018000" y="10373208"/>
          <a:ext cx="0" cy="12122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70426</xdr:rowOff>
    </xdr:from>
    <xdr:ext cx="762000" cy="259045"/>
    <xdr:sp macro="" textlink="">
      <xdr:nvSpPr>
        <xdr:cNvPr id="315" name="定員管理の状況最小値テキスト">
          <a:extLst>
            <a:ext uri="{FF2B5EF4-FFF2-40B4-BE49-F238E27FC236}">
              <a16:creationId xmlns:a16="http://schemas.microsoft.com/office/drawing/2014/main" id="{00000000-0008-0000-0300-00003B010000}"/>
            </a:ext>
          </a:extLst>
        </xdr:cNvPr>
        <xdr:cNvSpPr txBox="1"/>
      </xdr:nvSpPr>
      <xdr:spPr>
        <a:xfrm>
          <a:off x="17106900" y="11557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98349</xdr:rowOff>
    </xdr:from>
    <xdr:to>
      <xdr:col>81</xdr:col>
      <xdr:colOff>133350</xdr:colOff>
      <xdr:row>67</xdr:row>
      <xdr:rowOff>98349</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1585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1135</xdr:rowOff>
    </xdr:from>
    <xdr:ext cx="762000" cy="259045"/>
    <xdr:sp macro="" textlink="">
      <xdr:nvSpPr>
        <xdr:cNvPr id="317" name="定員管理の状況最大値テキスト">
          <a:extLst>
            <a:ext uri="{FF2B5EF4-FFF2-40B4-BE49-F238E27FC236}">
              <a16:creationId xmlns:a16="http://schemas.microsoft.com/office/drawing/2014/main" id="{00000000-0008-0000-0300-00003D010000}"/>
            </a:ext>
          </a:extLst>
        </xdr:cNvPr>
        <xdr:cNvSpPr txBox="1"/>
      </xdr:nvSpPr>
      <xdr:spPr>
        <a:xfrm>
          <a:off x="17106900" y="10116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60</xdr:row>
      <xdr:rowOff>86208</xdr:rowOff>
    </xdr:from>
    <xdr:to>
      <xdr:col>81</xdr:col>
      <xdr:colOff>133350</xdr:colOff>
      <xdr:row>60</xdr:row>
      <xdr:rowOff>86208</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6929100" y="10373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159436</xdr:rowOff>
    </xdr:from>
    <xdr:to>
      <xdr:col>81</xdr:col>
      <xdr:colOff>44450</xdr:colOff>
      <xdr:row>61</xdr:row>
      <xdr:rowOff>170535</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179800" y="10617886"/>
          <a:ext cx="838200" cy="11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114063</xdr:rowOff>
    </xdr:from>
    <xdr:ext cx="762000" cy="259045"/>
    <xdr:sp macro="" textlink="">
      <xdr:nvSpPr>
        <xdr:cNvPr id="320" name="定員管理の状況平均値テキスト">
          <a:extLst>
            <a:ext uri="{FF2B5EF4-FFF2-40B4-BE49-F238E27FC236}">
              <a16:creationId xmlns:a16="http://schemas.microsoft.com/office/drawing/2014/main" id="{00000000-0008-0000-0300-000040010000}"/>
            </a:ext>
          </a:extLst>
        </xdr:cNvPr>
        <xdr:cNvSpPr txBox="1"/>
      </xdr:nvSpPr>
      <xdr:spPr>
        <a:xfrm>
          <a:off x="17106900" y="104010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97536</xdr:rowOff>
    </xdr:from>
    <xdr:to>
      <xdr:col>81</xdr:col>
      <xdr:colOff>95250</xdr:colOff>
      <xdr:row>62</xdr:row>
      <xdr:rowOff>27686</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967200" y="1055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159436</xdr:rowOff>
    </xdr:from>
    <xdr:to>
      <xdr:col>77</xdr:col>
      <xdr:colOff>44450</xdr:colOff>
      <xdr:row>61</xdr:row>
      <xdr:rowOff>167157</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flipV="1">
          <a:off x="15290800" y="10617886"/>
          <a:ext cx="889000" cy="7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85471</xdr:rowOff>
    </xdr:from>
    <xdr:to>
      <xdr:col>77</xdr:col>
      <xdr:colOff>95250</xdr:colOff>
      <xdr:row>62</xdr:row>
      <xdr:rowOff>15621</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6129000" y="10543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25798</xdr:rowOff>
    </xdr:from>
    <xdr:ext cx="7366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5798800" y="103127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167157</xdr:rowOff>
    </xdr:from>
    <xdr:to>
      <xdr:col>72</xdr:col>
      <xdr:colOff>203200</xdr:colOff>
      <xdr:row>62</xdr:row>
      <xdr:rowOff>1981</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flipV="1">
          <a:off x="14401800" y="10625607"/>
          <a:ext cx="889000" cy="6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82093</xdr:rowOff>
    </xdr:from>
    <xdr:to>
      <xdr:col>73</xdr:col>
      <xdr:colOff>44450</xdr:colOff>
      <xdr:row>62</xdr:row>
      <xdr:rowOff>12243</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5240000" y="105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22420</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909800" y="1030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167157</xdr:rowOff>
    </xdr:from>
    <xdr:to>
      <xdr:col>68</xdr:col>
      <xdr:colOff>152400</xdr:colOff>
      <xdr:row>62</xdr:row>
      <xdr:rowOff>1981</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3512800" y="10625607"/>
          <a:ext cx="889000" cy="6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76302</xdr:rowOff>
    </xdr:from>
    <xdr:to>
      <xdr:col>68</xdr:col>
      <xdr:colOff>203200</xdr:colOff>
      <xdr:row>62</xdr:row>
      <xdr:rowOff>6452</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4351000" y="10534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16629</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020800" y="10303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75819</xdr:rowOff>
    </xdr:from>
    <xdr:to>
      <xdr:col>64</xdr:col>
      <xdr:colOff>152400</xdr:colOff>
      <xdr:row>62</xdr:row>
      <xdr:rowOff>5969</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3462000" y="10534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16146</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3131800" y="10303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119735</xdr:rowOff>
    </xdr:from>
    <xdr:to>
      <xdr:col>81</xdr:col>
      <xdr:colOff>95250</xdr:colOff>
      <xdr:row>62</xdr:row>
      <xdr:rowOff>49885</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967200" y="10578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91812</xdr:rowOff>
    </xdr:from>
    <xdr:ext cx="762000" cy="259045"/>
    <xdr:sp macro="" textlink="">
      <xdr:nvSpPr>
        <xdr:cNvPr id="339" name="定員管理の状況該当値テキスト">
          <a:extLst>
            <a:ext uri="{FF2B5EF4-FFF2-40B4-BE49-F238E27FC236}">
              <a16:creationId xmlns:a16="http://schemas.microsoft.com/office/drawing/2014/main" id="{00000000-0008-0000-0300-000053010000}"/>
            </a:ext>
          </a:extLst>
        </xdr:cNvPr>
        <xdr:cNvSpPr txBox="1"/>
      </xdr:nvSpPr>
      <xdr:spPr>
        <a:xfrm>
          <a:off x="17106900" y="10550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108636</xdr:rowOff>
    </xdr:from>
    <xdr:to>
      <xdr:col>77</xdr:col>
      <xdr:colOff>95250</xdr:colOff>
      <xdr:row>62</xdr:row>
      <xdr:rowOff>38786</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6129000" y="10567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23563</xdr:rowOff>
    </xdr:from>
    <xdr:ext cx="7366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798800" y="10653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116357</xdr:rowOff>
    </xdr:from>
    <xdr:to>
      <xdr:col>73</xdr:col>
      <xdr:colOff>44450</xdr:colOff>
      <xdr:row>62</xdr:row>
      <xdr:rowOff>46507</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5240000" y="10574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31284</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909800" y="10661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122631</xdr:rowOff>
    </xdr:from>
    <xdr:to>
      <xdr:col>68</xdr:col>
      <xdr:colOff>203200</xdr:colOff>
      <xdr:row>62</xdr:row>
      <xdr:rowOff>52781</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4351000" y="10581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37558</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4020800" y="106674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116357</xdr:rowOff>
    </xdr:from>
    <xdr:to>
      <xdr:col>64</xdr:col>
      <xdr:colOff>152400</xdr:colOff>
      <xdr:row>62</xdr:row>
      <xdr:rowOff>46507</xdr:rowOff>
    </xdr:to>
    <xdr:sp macro="" textlink="">
      <xdr:nvSpPr>
        <xdr:cNvPr id="346" name="楕円 345">
          <a:extLst>
            <a:ext uri="{FF2B5EF4-FFF2-40B4-BE49-F238E27FC236}">
              <a16:creationId xmlns:a16="http://schemas.microsoft.com/office/drawing/2014/main" id="{00000000-0008-0000-0300-00005A010000}"/>
            </a:ext>
          </a:extLst>
        </xdr:cNvPr>
        <xdr:cNvSpPr/>
      </xdr:nvSpPr>
      <xdr:spPr>
        <a:xfrm>
          <a:off x="13462000" y="10574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31284</xdr:rowOff>
    </xdr:from>
    <xdr:ext cx="762000" cy="259045"/>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131800" y="10661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本町は原則として、交付税措置のない地方債の借入は行わない方針であるため、比率は横ばいで推移していたが、令和５年度</a:t>
          </a:r>
          <a:r>
            <a:rPr kumimoji="1" lang="ja-JP" altLang="en-US" sz="1000">
              <a:solidFill>
                <a:schemeClr val="dk1"/>
              </a:solidFill>
              <a:effectLst/>
              <a:latin typeface="+mn-lt"/>
              <a:ea typeface="+mn-ea"/>
              <a:cs typeface="+mn-cs"/>
            </a:rPr>
            <a:t>以降増加に転じ、令和６年度は前年度より０</a:t>
          </a:r>
          <a:r>
            <a:rPr kumimoji="1" lang="en-US"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８</a:t>
          </a:r>
          <a:r>
            <a:rPr kumimoji="1" lang="ja-JP" altLang="ja-JP" sz="1000">
              <a:solidFill>
                <a:schemeClr val="dk1"/>
              </a:solidFill>
              <a:effectLst/>
              <a:latin typeface="+mn-lt"/>
              <a:ea typeface="+mn-ea"/>
              <a:cs typeface="+mn-cs"/>
            </a:rPr>
            <a:t>ポイント増加した。</a:t>
          </a:r>
          <a:r>
            <a:rPr kumimoji="1" lang="ja-JP" altLang="en-US" sz="1000">
              <a:solidFill>
                <a:schemeClr val="dk1"/>
              </a:solidFill>
              <a:effectLst/>
              <a:latin typeface="+mn-lt"/>
              <a:ea typeface="+mn-ea"/>
              <a:cs typeface="+mn-cs"/>
            </a:rPr>
            <a:t>要因としては熊本地震関連の災害復旧事業債の償還</a:t>
          </a:r>
          <a:r>
            <a:rPr kumimoji="1" lang="ja-JP" altLang="ja-JP" sz="1000">
              <a:solidFill>
                <a:schemeClr val="dk1"/>
              </a:solidFill>
              <a:effectLst/>
              <a:latin typeface="+mn-lt"/>
              <a:ea typeface="+mn-ea"/>
              <a:cs typeface="+mn-cs"/>
            </a:rPr>
            <a:t>が継続していること</a:t>
          </a:r>
          <a:r>
            <a:rPr kumimoji="1" lang="ja-JP" altLang="en-US" sz="1000">
              <a:solidFill>
                <a:schemeClr val="dk1"/>
              </a:solidFill>
              <a:effectLst/>
              <a:latin typeface="+mn-lt"/>
              <a:ea typeface="+mn-ea"/>
              <a:cs typeface="+mn-cs"/>
            </a:rPr>
            <a:t>や令和２年度に借入れた</a:t>
          </a:r>
          <a:r>
            <a:rPr kumimoji="1" lang="ja-JP" altLang="ja-JP" sz="1000">
              <a:solidFill>
                <a:schemeClr val="dk1"/>
              </a:solidFill>
              <a:effectLst/>
              <a:latin typeface="+mn-lt"/>
              <a:ea typeface="+mn-ea"/>
              <a:cs typeface="+mn-cs"/>
            </a:rPr>
            <a:t>熊本甲佐総合運動公園整備</a:t>
          </a:r>
          <a:r>
            <a:rPr kumimoji="1" lang="ja-JP" altLang="en-US" sz="1000">
              <a:solidFill>
                <a:schemeClr val="dk1"/>
              </a:solidFill>
              <a:effectLst/>
              <a:latin typeface="+mn-lt"/>
              <a:ea typeface="+mn-ea"/>
              <a:cs typeface="+mn-cs"/>
            </a:rPr>
            <a:t>関連の過疎対策事業債の本格償還開始により同債の元利償還金総額が増加（＋</a:t>
          </a:r>
          <a:r>
            <a:rPr kumimoji="1" lang="en-US" altLang="ja-JP" sz="1000">
              <a:solidFill>
                <a:schemeClr val="dk1"/>
              </a:solidFill>
              <a:effectLst/>
              <a:latin typeface="+mn-lt"/>
              <a:ea typeface="+mn-ea"/>
              <a:cs typeface="+mn-cs"/>
            </a:rPr>
            <a:t>47,058</a:t>
          </a:r>
          <a:r>
            <a:rPr kumimoji="1" lang="ja-JP" altLang="en-US" sz="1000">
              <a:solidFill>
                <a:schemeClr val="dk1"/>
              </a:solidFill>
              <a:effectLst/>
              <a:latin typeface="+mn-lt"/>
              <a:ea typeface="+mn-ea"/>
              <a:cs typeface="+mn-cs"/>
            </a:rPr>
            <a:t>千円）したことなどによる。</a:t>
          </a:r>
          <a:r>
            <a:rPr kumimoji="1" lang="ja-JP" altLang="ja-JP" sz="1000">
              <a:solidFill>
                <a:schemeClr val="dk1"/>
              </a:solidFill>
              <a:effectLst/>
              <a:latin typeface="+mn-lt"/>
              <a:ea typeface="+mn-ea"/>
              <a:cs typeface="+mn-cs"/>
            </a:rPr>
            <a:t>今後も令和４年度まで続いた公営住宅建替事業に係る地方債の償還が随時本格化するため、数値は増加することが見込まれる。執行段階において点検等を行い地方債の発行をできるだけ抑えるなど、財政の健全化を図る。</a:t>
          </a:r>
          <a:endParaRPr lang="ja-JP" altLang="ja-JP" sz="10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118127</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3" name="公債費負担の状況グラフ枠">
          <a:extLst>
            <a:ext uri="{FF2B5EF4-FFF2-40B4-BE49-F238E27FC236}">
              <a16:creationId xmlns:a16="http://schemas.microsoft.com/office/drawing/2014/main" id="{00000000-0008-0000-0300-000075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88900</xdr:rowOff>
    </xdr:from>
    <xdr:to>
      <xdr:col>81</xdr:col>
      <xdr:colOff>44450</xdr:colOff>
      <xdr:row>45</xdr:row>
      <xdr:rowOff>12954</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flipV="1">
          <a:off x="17018000" y="6261100"/>
          <a:ext cx="0" cy="14671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156481</xdr:rowOff>
    </xdr:from>
    <xdr:ext cx="762000" cy="259045"/>
    <xdr:sp macro="" textlink="">
      <xdr:nvSpPr>
        <xdr:cNvPr id="375" name="公債費負担の状況最小値テキスト">
          <a:extLst>
            <a:ext uri="{FF2B5EF4-FFF2-40B4-BE49-F238E27FC236}">
              <a16:creationId xmlns:a16="http://schemas.microsoft.com/office/drawing/2014/main" id="{00000000-0008-0000-0300-000077010000}"/>
            </a:ext>
          </a:extLst>
        </xdr:cNvPr>
        <xdr:cNvSpPr txBox="1"/>
      </xdr:nvSpPr>
      <xdr:spPr>
        <a:xfrm>
          <a:off x="17106900" y="7700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12954</xdr:rowOff>
    </xdr:from>
    <xdr:to>
      <xdr:col>81</xdr:col>
      <xdr:colOff>133350</xdr:colOff>
      <xdr:row>45</xdr:row>
      <xdr:rowOff>12954</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6929100" y="7728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3827</xdr:rowOff>
    </xdr:from>
    <xdr:ext cx="762000" cy="259045"/>
    <xdr:sp macro="" textlink="">
      <xdr:nvSpPr>
        <xdr:cNvPr id="377" name="公債費負担の状況最大値テキスト">
          <a:extLst>
            <a:ext uri="{FF2B5EF4-FFF2-40B4-BE49-F238E27FC236}">
              <a16:creationId xmlns:a16="http://schemas.microsoft.com/office/drawing/2014/main" id="{00000000-0008-0000-0300-000079010000}"/>
            </a:ext>
          </a:extLst>
        </xdr:cNvPr>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88900</xdr:rowOff>
    </xdr:from>
    <xdr:to>
      <xdr:col>81</xdr:col>
      <xdr:colOff>133350</xdr:colOff>
      <xdr:row>36</xdr:row>
      <xdr:rowOff>88900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165608</xdr:rowOff>
    </xdr:from>
    <xdr:to>
      <xdr:col>81</xdr:col>
      <xdr:colOff>44450</xdr:colOff>
      <xdr:row>41</xdr:row>
      <xdr:rowOff>71374</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6179800" y="7023608"/>
          <a:ext cx="8382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150639</xdr:rowOff>
    </xdr:from>
    <xdr:ext cx="762000" cy="259045"/>
    <xdr:sp macro="" textlink="">
      <xdr:nvSpPr>
        <xdr:cNvPr id="380" name="公債費負担の状況平均値テキスト">
          <a:extLst>
            <a:ext uri="{FF2B5EF4-FFF2-40B4-BE49-F238E27FC236}">
              <a16:creationId xmlns:a16="http://schemas.microsoft.com/office/drawing/2014/main" id="{00000000-0008-0000-0300-00007C010000}"/>
            </a:ext>
          </a:extLst>
        </xdr:cNvPr>
        <xdr:cNvSpPr txBox="1"/>
      </xdr:nvSpPr>
      <xdr:spPr>
        <a:xfrm>
          <a:off x="17106900" y="6837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134112</xdr:rowOff>
    </xdr:from>
    <xdr:to>
      <xdr:col>81</xdr:col>
      <xdr:colOff>95250</xdr:colOff>
      <xdr:row>41</xdr:row>
      <xdr:rowOff>64262</xdr:rowOff>
    </xdr:to>
    <xdr:sp macro="" textlink="">
      <xdr:nvSpPr>
        <xdr:cNvPr id="381" name="フローチャート: 判断 380">
          <a:extLst>
            <a:ext uri="{FF2B5EF4-FFF2-40B4-BE49-F238E27FC236}">
              <a16:creationId xmlns:a16="http://schemas.microsoft.com/office/drawing/2014/main" id="{00000000-0008-0000-0300-00007D010000}"/>
            </a:ext>
          </a:extLst>
        </xdr:cNvPr>
        <xdr:cNvSpPr/>
      </xdr:nvSpPr>
      <xdr:spPr>
        <a:xfrm>
          <a:off x="169672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49784</xdr:rowOff>
    </xdr:from>
    <xdr:to>
      <xdr:col>77</xdr:col>
      <xdr:colOff>44450</xdr:colOff>
      <xdr:row>40</xdr:row>
      <xdr:rowOff>165608</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5290800" y="6907784"/>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134112</xdr:rowOff>
    </xdr:from>
    <xdr:to>
      <xdr:col>77</xdr:col>
      <xdr:colOff>95250</xdr:colOff>
      <xdr:row>41</xdr:row>
      <xdr:rowOff>64262</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1290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49039</xdr:rowOff>
    </xdr:from>
    <xdr:ext cx="7366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5798800" y="7078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11176</xdr:rowOff>
    </xdr:from>
    <xdr:to>
      <xdr:col>72</xdr:col>
      <xdr:colOff>203200</xdr:colOff>
      <xdr:row>40</xdr:row>
      <xdr:rowOff>49784</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4401800" y="6869176"/>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124460</xdr:rowOff>
    </xdr:from>
    <xdr:to>
      <xdr:col>73</xdr:col>
      <xdr:colOff>44450</xdr:colOff>
      <xdr:row>41</xdr:row>
      <xdr:rowOff>54610</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5240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39387</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4909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11176</xdr:rowOff>
    </xdr:from>
    <xdr:to>
      <xdr:col>68</xdr:col>
      <xdr:colOff>152400</xdr:colOff>
      <xdr:row>40</xdr:row>
      <xdr:rowOff>11176</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a:off x="13512800" y="686917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124460</xdr:rowOff>
    </xdr:from>
    <xdr:to>
      <xdr:col>68</xdr:col>
      <xdr:colOff>203200</xdr:colOff>
      <xdr:row>41</xdr:row>
      <xdr:rowOff>54610</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4351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39387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4020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114808</xdr:rowOff>
    </xdr:from>
    <xdr:to>
      <xdr:col>64</xdr:col>
      <xdr:colOff>152400</xdr:colOff>
      <xdr:row>41</xdr:row>
      <xdr:rowOff>44958</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3462000" y="6972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29735</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3131800" y="7059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20574</xdr:rowOff>
    </xdr:from>
    <xdr:to>
      <xdr:col>81</xdr:col>
      <xdr:colOff>95250</xdr:colOff>
      <xdr:row>41</xdr:row>
      <xdr:rowOff>122174</xdr:rowOff>
    </xdr:to>
    <xdr:sp macro="" textlink="">
      <xdr:nvSpPr>
        <xdr:cNvPr id="398" name="楕円 397">
          <a:extLst>
            <a:ext uri="{FF2B5EF4-FFF2-40B4-BE49-F238E27FC236}">
              <a16:creationId xmlns:a16="http://schemas.microsoft.com/office/drawing/2014/main" id="{00000000-0008-0000-0300-00008E010000}"/>
            </a:ext>
          </a:extLst>
        </xdr:cNvPr>
        <xdr:cNvSpPr/>
      </xdr:nvSpPr>
      <xdr:spPr>
        <a:xfrm>
          <a:off x="16967200" y="705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164101</xdr:rowOff>
    </xdr:from>
    <xdr:ext cx="762000" cy="259045"/>
    <xdr:sp macro="" textlink="">
      <xdr:nvSpPr>
        <xdr:cNvPr id="399" name="公債費負担の状況該当値テキスト">
          <a:extLst>
            <a:ext uri="{FF2B5EF4-FFF2-40B4-BE49-F238E27FC236}">
              <a16:creationId xmlns:a16="http://schemas.microsoft.com/office/drawing/2014/main" id="{00000000-0008-0000-0300-00008F010000}"/>
            </a:ext>
          </a:extLst>
        </xdr:cNvPr>
        <xdr:cNvSpPr txBox="1"/>
      </xdr:nvSpPr>
      <xdr:spPr>
        <a:xfrm>
          <a:off x="17106900" y="7022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114808</xdr:rowOff>
    </xdr:from>
    <xdr:to>
      <xdr:col>77</xdr:col>
      <xdr:colOff>95250</xdr:colOff>
      <xdr:row>41</xdr:row>
      <xdr:rowOff>44958</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129000" y="697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55135</xdr:rowOff>
    </xdr:from>
    <xdr:ext cx="7366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798800" y="67416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39</xdr:row>
      <xdr:rowOff>170434</xdr:rowOff>
    </xdr:from>
    <xdr:to>
      <xdr:col>73</xdr:col>
      <xdr:colOff>44450</xdr:colOff>
      <xdr:row>40</xdr:row>
      <xdr:rowOff>100584</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5240000" y="6856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110761</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4909800" y="6625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39</xdr:row>
      <xdr:rowOff>131826</xdr:rowOff>
    </xdr:from>
    <xdr:to>
      <xdr:col>68</xdr:col>
      <xdr:colOff>203200</xdr:colOff>
      <xdr:row>40</xdr:row>
      <xdr:rowOff>61976</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4351000" y="6818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72153</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020800" y="6587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131826</xdr:rowOff>
    </xdr:from>
    <xdr:to>
      <xdr:col>64</xdr:col>
      <xdr:colOff>152400</xdr:colOff>
      <xdr:row>40</xdr:row>
      <xdr:rowOff>61976</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3462000" y="6818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72153</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3131800" y="6587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一昨年度及び昨年度同様比率なしとなった。この主な要因としては、充当可能財源であるふるさと甲佐応援基金の増（＋</a:t>
          </a:r>
          <a:r>
            <a:rPr kumimoji="1" lang="en-US" altLang="ja-JP" sz="1300">
              <a:latin typeface="ＭＳ Ｐゴシック" panose="020B0600070205080204" pitchFamily="50" charset="-128"/>
              <a:ea typeface="ＭＳ Ｐゴシック" panose="020B0600070205080204" pitchFamily="50" charset="-128"/>
            </a:rPr>
            <a:t>2,234,587</a:t>
          </a:r>
          <a:r>
            <a:rPr kumimoji="1" lang="ja-JP" altLang="en-US" sz="1300">
              <a:latin typeface="ＭＳ Ｐゴシック" panose="020B0600070205080204" pitchFamily="50" charset="-128"/>
              <a:ea typeface="ＭＳ Ｐゴシック" panose="020B0600070205080204" pitchFamily="50" charset="-128"/>
            </a:rPr>
            <a:t>千円）や地域力持続化基金の増（＋</a:t>
          </a:r>
          <a:r>
            <a:rPr kumimoji="1" lang="en-US" altLang="ja-JP" sz="1300">
              <a:latin typeface="ＭＳ Ｐゴシック" panose="020B0600070205080204" pitchFamily="50" charset="-128"/>
              <a:ea typeface="ＭＳ Ｐゴシック" panose="020B0600070205080204" pitchFamily="50" charset="-128"/>
            </a:rPr>
            <a:t>204,194</a:t>
          </a:r>
          <a:r>
            <a:rPr kumimoji="1" lang="ja-JP" altLang="en-US" sz="1300">
              <a:latin typeface="ＭＳ Ｐゴシック" panose="020B0600070205080204" pitchFamily="50" charset="-128"/>
              <a:ea typeface="ＭＳ Ｐゴシック" panose="020B0600070205080204" pitchFamily="50" charset="-128"/>
            </a:rPr>
            <a:t>千円）などにより基金総額が増加したことによる。今後も、令和</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年度まで続いた公営住宅建替事業などに係る地方債の償還が随時本格化するため、通常事業については緊急度等を点検し、地方債の発行額を抑制しながら、後世への負担軽減を図る。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3" name="将来負担の状況グラフ枠">
          <a:extLst>
            <a:ext uri="{FF2B5EF4-FFF2-40B4-BE49-F238E27FC236}">
              <a16:creationId xmlns:a16="http://schemas.microsoft.com/office/drawing/2014/main" id="{00000000-0008-0000-0300-0000B1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23</xdr:row>
      <xdr:rowOff>66548</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flipV="1">
          <a:off x="17018000" y="2451100"/>
          <a:ext cx="0" cy="15587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38625</xdr:rowOff>
    </xdr:from>
    <xdr:ext cx="762000" cy="259045"/>
    <xdr:sp macro="" textlink="">
      <xdr:nvSpPr>
        <xdr:cNvPr id="435" name="将来負担の状況最小値テキスト">
          <a:extLst>
            <a:ext uri="{FF2B5EF4-FFF2-40B4-BE49-F238E27FC236}">
              <a16:creationId xmlns:a16="http://schemas.microsoft.com/office/drawing/2014/main" id="{00000000-0008-0000-0300-0000B3010000}"/>
            </a:ext>
          </a:extLst>
        </xdr:cNvPr>
        <xdr:cNvSpPr txBox="1"/>
      </xdr:nvSpPr>
      <xdr:spPr>
        <a:xfrm>
          <a:off x="17106900" y="3981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66548</xdr:rowOff>
    </xdr:from>
    <xdr:to>
      <xdr:col>81</xdr:col>
      <xdr:colOff>133350</xdr:colOff>
      <xdr:row>23</xdr:row>
      <xdr:rowOff>66548</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929100" y="4009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86377</xdr:rowOff>
    </xdr:from>
    <xdr:ext cx="762000" cy="259045"/>
    <xdr:sp macro="" textlink="">
      <xdr:nvSpPr>
        <xdr:cNvPr id="437" name="将来負担の状況最大値テキスト">
          <a:extLst>
            <a:ext uri="{FF2B5EF4-FFF2-40B4-BE49-F238E27FC236}">
              <a16:creationId xmlns:a16="http://schemas.microsoft.com/office/drawing/2014/main" id="{00000000-0008-0000-0300-0000B5010000}"/>
            </a:ext>
          </a:extLst>
        </xdr:cNvPr>
        <xdr:cNvSpPr txBox="1"/>
      </xdr:nvSpPr>
      <xdr:spPr>
        <a:xfrm>
          <a:off x="17106900" y="214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101600</xdr:colOff>
      <xdr:row>16</xdr:row>
      <xdr:rowOff>16764</xdr:rowOff>
    </xdr:from>
    <xdr:to>
      <xdr:col>68</xdr:col>
      <xdr:colOff>152400</xdr:colOff>
      <xdr:row>17</xdr:row>
      <xdr:rowOff>48971</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flipV="1">
          <a:off x="13512800" y="2759964"/>
          <a:ext cx="889000" cy="203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143527</xdr:rowOff>
    </xdr:from>
    <xdr:ext cx="762000" cy="259045"/>
    <xdr:sp macro="" textlink="">
      <xdr:nvSpPr>
        <xdr:cNvPr id="440" name="将来負担の状況平均値テキスト">
          <a:extLst>
            <a:ext uri="{FF2B5EF4-FFF2-40B4-BE49-F238E27FC236}">
              <a16:creationId xmlns:a16="http://schemas.microsoft.com/office/drawing/2014/main" id="{00000000-0008-0000-0300-0000B8010000}"/>
            </a:ext>
          </a:extLst>
        </xdr:cNvPr>
        <xdr:cNvSpPr txBox="1"/>
      </xdr:nvSpPr>
      <xdr:spPr>
        <a:xfrm>
          <a:off x="17106900" y="2372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0</xdr:rowOff>
    </xdr:from>
    <xdr:to>
      <xdr:col>81</xdr:col>
      <xdr:colOff>95250</xdr:colOff>
      <xdr:row>14</xdr:row>
      <xdr:rowOff>101600</xdr:rowOff>
    </xdr:to>
    <xdr:sp macro="" textlink="">
      <xdr:nvSpPr>
        <xdr:cNvPr id="441" name="フローチャート: 判断 440">
          <a:extLst>
            <a:ext uri="{FF2B5EF4-FFF2-40B4-BE49-F238E27FC236}">
              <a16:creationId xmlns:a16="http://schemas.microsoft.com/office/drawing/2014/main" id="{00000000-0008-0000-0300-0000B9010000}"/>
            </a:ext>
          </a:extLst>
        </xdr:cNvPr>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14</xdr:row>
      <xdr:rowOff>0</xdr:rowOff>
    </xdr:from>
    <xdr:to>
      <xdr:col>77</xdr:col>
      <xdr:colOff>95250</xdr:colOff>
      <xdr:row>14</xdr:row>
      <xdr:rowOff>101600</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6129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111777</xdr:rowOff>
    </xdr:from>
    <xdr:ext cx="7366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5798800" y="216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0</xdr:rowOff>
    </xdr:from>
    <xdr:to>
      <xdr:col>73</xdr:col>
      <xdr:colOff>44450</xdr:colOff>
      <xdr:row>14</xdr:row>
      <xdr:rowOff>101600</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5240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111777</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4909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66599</xdr:rowOff>
    </xdr:from>
    <xdr:to>
      <xdr:col>68</xdr:col>
      <xdr:colOff>203200</xdr:colOff>
      <xdr:row>14</xdr:row>
      <xdr:rowOff>168199</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4351000" y="2466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6926</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4020800" y="2235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132232</xdr:rowOff>
    </xdr:from>
    <xdr:to>
      <xdr:col>64</xdr:col>
      <xdr:colOff>152400</xdr:colOff>
      <xdr:row>15</xdr:row>
      <xdr:rowOff>62382</xdr:rowOff>
    </xdr:to>
    <xdr:sp macro="" textlink="">
      <xdr:nvSpPr>
        <xdr:cNvPr id="448" name="フローチャート: 判断 447">
          <a:extLst>
            <a:ext uri="{FF2B5EF4-FFF2-40B4-BE49-F238E27FC236}">
              <a16:creationId xmlns:a16="http://schemas.microsoft.com/office/drawing/2014/main" id="{00000000-0008-0000-0300-0000C0010000}"/>
            </a:ext>
          </a:extLst>
        </xdr:cNvPr>
        <xdr:cNvSpPr/>
      </xdr:nvSpPr>
      <xdr:spPr>
        <a:xfrm>
          <a:off x="13462000" y="2532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72559</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3131800" y="2301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137414</xdr:rowOff>
    </xdr:from>
    <xdr:to>
      <xdr:col>68</xdr:col>
      <xdr:colOff>203200</xdr:colOff>
      <xdr:row>16</xdr:row>
      <xdr:rowOff>67564</xdr:rowOff>
    </xdr:to>
    <xdr:sp macro="" textlink="">
      <xdr:nvSpPr>
        <xdr:cNvPr id="455" name="楕円 454">
          <a:extLst>
            <a:ext uri="{FF2B5EF4-FFF2-40B4-BE49-F238E27FC236}">
              <a16:creationId xmlns:a16="http://schemas.microsoft.com/office/drawing/2014/main" id="{00000000-0008-0000-0300-0000C7010000}"/>
            </a:ext>
          </a:extLst>
        </xdr:cNvPr>
        <xdr:cNvSpPr/>
      </xdr:nvSpPr>
      <xdr:spPr>
        <a:xfrm>
          <a:off x="14351000" y="2709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52341</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020800" y="2795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169621</xdr:rowOff>
    </xdr:from>
    <xdr:to>
      <xdr:col>64</xdr:col>
      <xdr:colOff>152400</xdr:colOff>
      <xdr:row>17</xdr:row>
      <xdr:rowOff>99771</xdr:rowOff>
    </xdr:to>
    <xdr:sp macro="" textlink="">
      <xdr:nvSpPr>
        <xdr:cNvPr id="457" name="楕円 456">
          <a:extLst>
            <a:ext uri="{FF2B5EF4-FFF2-40B4-BE49-F238E27FC236}">
              <a16:creationId xmlns:a16="http://schemas.microsoft.com/office/drawing/2014/main" id="{00000000-0008-0000-0300-0000C9010000}"/>
            </a:ext>
          </a:extLst>
        </xdr:cNvPr>
        <xdr:cNvSpPr/>
      </xdr:nvSpPr>
      <xdr:spPr>
        <a:xfrm>
          <a:off x="13462000" y="2912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17</xdr:row>
      <xdr:rowOff>84548</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131800" y="2999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熊本県甲佐町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9,948
9,807
57.93
15,782,466
13,900,969
1,764,232
4,258,059
9,772,327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類似団体を</a:t>
          </a:r>
          <a:r>
            <a:rPr kumimoji="1" lang="en-US" altLang="ja-JP" sz="1200">
              <a:latin typeface="ＭＳ Ｐゴシック" panose="020B0600070205080204" pitchFamily="50" charset="-128"/>
              <a:ea typeface="ＭＳ Ｐゴシック" panose="020B0600070205080204" pitchFamily="50" charset="-128"/>
            </a:rPr>
            <a:t>5.8</a:t>
          </a:r>
          <a:r>
            <a:rPr kumimoji="1" lang="ja-JP" altLang="en-US" sz="1200">
              <a:latin typeface="ＭＳ Ｐゴシック" panose="020B0600070205080204" pitchFamily="50" charset="-128"/>
              <a:ea typeface="ＭＳ Ｐゴシック" panose="020B0600070205080204" pitchFamily="50" charset="-128"/>
            </a:rPr>
            <a:t>ポイント下回り、前年度と比較すると</a:t>
          </a:r>
          <a:r>
            <a:rPr kumimoji="1" lang="en-US" altLang="ja-JP" sz="1200">
              <a:latin typeface="ＭＳ Ｐゴシック" panose="020B0600070205080204" pitchFamily="50" charset="-128"/>
              <a:ea typeface="ＭＳ Ｐゴシック" panose="020B0600070205080204" pitchFamily="50" charset="-128"/>
            </a:rPr>
            <a:t>2.5</a:t>
          </a:r>
          <a:r>
            <a:rPr kumimoji="1" lang="ja-JP" altLang="en-US" sz="1200">
              <a:latin typeface="ＭＳ Ｐゴシック" panose="020B0600070205080204" pitchFamily="50" charset="-128"/>
              <a:ea typeface="ＭＳ Ｐゴシック" panose="020B0600070205080204" pitchFamily="50" charset="-128"/>
            </a:rPr>
            <a:t>ポイント増加した。この主な要因は、退職手当組合負担金の増</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a:t>
          </a:r>
          <a:r>
            <a:rPr kumimoji="1" lang="en-US" altLang="ja-JP" sz="1200">
              <a:latin typeface="ＭＳ Ｐゴシック" panose="020B0600070205080204" pitchFamily="50" charset="-128"/>
              <a:ea typeface="ＭＳ Ｐゴシック" panose="020B0600070205080204" pitchFamily="50" charset="-128"/>
            </a:rPr>
            <a:t>60,943</a:t>
          </a:r>
          <a:r>
            <a:rPr kumimoji="1" lang="ja-JP" altLang="en-US" sz="1200">
              <a:latin typeface="ＭＳ Ｐゴシック" panose="020B0600070205080204" pitchFamily="50" charset="-128"/>
              <a:ea typeface="ＭＳ Ｐゴシック" panose="020B0600070205080204" pitchFamily="50" charset="-128"/>
            </a:rPr>
            <a:t>千円</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、定期昇給や人事院勧告を踏まえた任期の定めのない常勤職員の基本給などの増</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a:t>
          </a:r>
          <a:r>
            <a:rPr kumimoji="1" lang="en-US" altLang="ja-JP" sz="1200">
              <a:latin typeface="ＭＳ Ｐゴシック" panose="020B0600070205080204" pitchFamily="50" charset="-128"/>
              <a:ea typeface="ＭＳ Ｐゴシック" panose="020B0600070205080204" pitchFamily="50" charset="-128"/>
            </a:rPr>
            <a:t>31,226</a:t>
          </a:r>
          <a:r>
            <a:rPr kumimoji="1" lang="ja-JP" altLang="en-US" sz="1200">
              <a:latin typeface="ＭＳ Ｐゴシック" panose="020B0600070205080204" pitchFamily="50" charset="-128"/>
              <a:ea typeface="ＭＳ Ｐゴシック" panose="020B0600070205080204" pitchFamily="50" charset="-128"/>
            </a:rPr>
            <a:t>千円</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、会計年度任用職員への勤勉手当支給開始に伴う勤勉手当の増</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a:t>
          </a:r>
          <a:r>
            <a:rPr kumimoji="1" lang="en-US" altLang="ja-JP" sz="1200">
              <a:latin typeface="ＭＳ Ｐゴシック" panose="020B0600070205080204" pitchFamily="50" charset="-128"/>
              <a:ea typeface="ＭＳ Ｐゴシック" panose="020B0600070205080204" pitchFamily="50" charset="-128"/>
            </a:rPr>
            <a:t>14,833</a:t>
          </a:r>
          <a:r>
            <a:rPr kumimoji="1" lang="ja-JP" altLang="en-US" sz="1200">
              <a:latin typeface="ＭＳ Ｐゴシック" panose="020B0600070205080204" pitchFamily="50" charset="-128"/>
              <a:ea typeface="ＭＳ Ｐゴシック" panose="020B0600070205080204" pitchFamily="50" charset="-128"/>
            </a:rPr>
            <a:t>千円</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などによるものである。今後も、会計年度任用職員の定期昇給や定年年齢の段階的な引き上げなどにより増加する見込みであり、引き続き適切な定員管理を行うなど行財政改革の取組みを行うことで財政の健全化を図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20320</xdr:rowOff>
    </xdr:from>
    <xdr:to>
      <xdr:col>24</xdr:col>
      <xdr:colOff>25400</xdr:colOff>
      <xdr:row>40</xdr:row>
      <xdr:rowOff>157480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84962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129557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98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157480</xdr:rowOff>
    </xdr:from>
    <xdr:to>
      <xdr:col>24</xdr:col>
      <xdr:colOff>114300</xdr:colOff>
      <xdr:row>40</xdr:row>
      <xdr:rowOff>157480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1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106697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593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20320</xdr:rowOff>
    </xdr:from>
    <xdr:to>
      <xdr:col>24</xdr:col>
      <xdr:colOff>114300</xdr:colOff>
      <xdr:row>34</xdr:row>
      <xdr:rowOff>20320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849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34</xdr:row>
      <xdr:rowOff>92710</xdr:rowOff>
    </xdr:from>
    <xdr:to>
      <xdr:col>24</xdr:col>
      <xdr:colOff>25400</xdr:colOff>
      <xdr:row>35</xdr:row>
      <xdr:rowOff>16510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592201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158767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159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15240</xdr:rowOff>
    </xdr:from>
    <xdr:to>
      <xdr:col>24</xdr:col>
      <xdr:colOff>76200</xdr:colOff>
      <xdr:row>36</xdr:row>
      <xdr:rowOff>116840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34</xdr:row>
      <xdr:rowOff>92710</xdr:rowOff>
    </xdr:from>
    <xdr:to>
      <xdr:col>19</xdr:col>
      <xdr:colOff>187325</xdr:colOff>
      <xdr:row>34</xdr:row>
      <xdr:rowOff>157480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5922010"/>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160020</xdr:rowOff>
    </xdr:from>
    <xdr:to>
      <xdr:col>20</xdr:col>
      <xdr:colOff>38100</xdr:colOff>
      <xdr:row>36</xdr:row>
      <xdr:rowOff>90170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74947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2471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34</xdr:row>
      <xdr:rowOff>157480</xdr:rowOff>
    </xdr:from>
    <xdr:to>
      <xdr:col>15</xdr:col>
      <xdr:colOff>98425</xdr:colOff>
      <xdr:row>35</xdr:row>
      <xdr:rowOff>8890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flipV="1">
          <a:off x="2209800" y="59867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144780</xdr:rowOff>
    </xdr:from>
    <xdr:to>
      <xdr:col>15</xdr:col>
      <xdr:colOff>149225</xdr:colOff>
      <xdr:row>36</xdr:row>
      <xdr:rowOff>74930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1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59707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23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8890</xdr:rowOff>
    </xdr:from>
    <xdr:to>
      <xdr:col>11</xdr:col>
      <xdr:colOff>9525</xdr:colOff>
      <xdr:row>35</xdr:row>
      <xdr:rowOff>54610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0096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129540</xdr:rowOff>
    </xdr:from>
    <xdr:to>
      <xdr:col>11</xdr:col>
      <xdr:colOff>60325</xdr:colOff>
      <xdr:row>36</xdr:row>
      <xdr:rowOff>59690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44467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21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34290</xdr:rowOff>
    </xdr:from>
    <xdr:to>
      <xdr:col>6</xdr:col>
      <xdr:colOff>171450</xdr:colOff>
      <xdr:row>36</xdr:row>
      <xdr:rowOff>135890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206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120667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29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34</xdr:row>
      <xdr:rowOff>137160</xdr:rowOff>
    </xdr:from>
    <xdr:to>
      <xdr:col>24</xdr:col>
      <xdr:colOff>76200</xdr:colOff>
      <xdr:row>35</xdr:row>
      <xdr:rowOff>67310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596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153687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34</xdr:row>
      <xdr:rowOff>41910</xdr:rowOff>
    </xdr:from>
    <xdr:to>
      <xdr:col>20</xdr:col>
      <xdr:colOff>38100</xdr:colOff>
      <xdr:row>34</xdr:row>
      <xdr:rowOff>143510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5871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32</xdr:row>
      <xdr:rowOff>153687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56400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34</xdr:row>
      <xdr:rowOff>106680</xdr:rowOff>
    </xdr:from>
    <xdr:to>
      <xdr:col>15</xdr:col>
      <xdr:colOff>149225</xdr:colOff>
      <xdr:row>35</xdr:row>
      <xdr:rowOff>36830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593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33</xdr:row>
      <xdr:rowOff>47007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570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34</xdr:row>
      <xdr:rowOff>129540</xdr:rowOff>
    </xdr:from>
    <xdr:to>
      <xdr:col>11</xdr:col>
      <xdr:colOff>60325</xdr:colOff>
      <xdr:row>35</xdr:row>
      <xdr:rowOff>59690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595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33</xdr:row>
      <xdr:rowOff>69867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572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3810</xdr:rowOff>
    </xdr:from>
    <xdr:to>
      <xdr:col>6</xdr:col>
      <xdr:colOff>171450</xdr:colOff>
      <xdr:row>35</xdr:row>
      <xdr:rowOff>105410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00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33</xdr:row>
      <xdr:rowOff>115587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577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類似団体と比較すると</a:t>
          </a:r>
          <a:r>
            <a:rPr kumimoji="1" lang="en-US" altLang="ja-JP" sz="1300">
              <a:latin typeface="ＭＳ Ｐゴシック" panose="020B0600070205080204" pitchFamily="50" charset="-128"/>
              <a:ea typeface="ＭＳ Ｐゴシック" panose="020B0600070205080204" pitchFamily="50" charset="-128"/>
            </a:rPr>
            <a:t>6.8</a:t>
          </a:r>
          <a:r>
            <a:rPr kumimoji="1" lang="ja-JP" altLang="en-US" sz="1300">
              <a:latin typeface="ＭＳ Ｐゴシック" panose="020B0600070205080204" pitchFamily="50" charset="-128"/>
              <a:ea typeface="ＭＳ Ｐゴシック" panose="020B0600070205080204" pitchFamily="50" charset="-128"/>
            </a:rPr>
            <a:t>ポイント下回り、前年度と比較すると</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ポイント減少した。ふるさと納税受入額の急増</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3,986,187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千円）に伴う返礼品代の増（＋</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1,045,758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千円）</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などはあったものの、光熱水費や燃料費等については横ばいで推移したことが前年度比横ばいで推移する要因となったところである。今後も、重要性・緊急性を勘案したうえで、引き続き行財政改革を実施することにより経費削減を図る。</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43180</xdr:rowOff>
    </xdr:from>
    <xdr:to>
      <xdr:col>82</xdr:col>
      <xdr:colOff>107950</xdr:colOff>
      <xdr:row>20</xdr:row>
      <xdr:rowOff>127000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443480"/>
          <a:ext cx="0" cy="1112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99077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52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127000</xdr:rowOff>
    </xdr:from>
    <xdr:to>
      <xdr:col>82</xdr:col>
      <xdr:colOff>196850</xdr:colOff>
      <xdr:row>20</xdr:row>
      <xdr:rowOff>127000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5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129557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2186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43180</xdr:rowOff>
    </xdr:from>
    <xdr:to>
      <xdr:col>82</xdr:col>
      <xdr:colOff>196850</xdr:colOff>
      <xdr:row>14</xdr:row>
      <xdr:rowOff>43180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443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43180</xdr:rowOff>
    </xdr:from>
    <xdr:to>
      <xdr:col>82</xdr:col>
      <xdr:colOff>107950</xdr:colOff>
      <xdr:row>14</xdr:row>
      <xdr:rowOff>58420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5671800" y="24434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139717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882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167640</xdr:rowOff>
    </xdr:from>
    <xdr:to>
      <xdr:col>82</xdr:col>
      <xdr:colOff>158750</xdr:colOff>
      <xdr:row>17</xdr:row>
      <xdr:rowOff>97790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5080</xdr:rowOff>
    </xdr:from>
    <xdr:to>
      <xdr:col>78</xdr:col>
      <xdr:colOff>69850</xdr:colOff>
      <xdr:row>14</xdr:row>
      <xdr:rowOff>58420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24053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144780</xdr:rowOff>
    </xdr:from>
    <xdr:to>
      <xdr:col>78</xdr:col>
      <xdr:colOff>120650</xdr:colOff>
      <xdr:row>17</xdr:row>
      <xdr:rowOff>74930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88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59707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974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13</xdr:row>
      <xdr:rowOff>168910</xdr:rowOff>
    </xdr:from>
    <xdr:to>
      <xdr:col>73</xdr:col>
      <xdr:colOff>180975</xdr:colOff>
      <xdr:row>14</xdr:row>
      <xdr:rowOff>5080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23977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137160</xdr:rowOff>
    </xdr:from>
    <xdr:to>
      <xdr:col>74</xdr:col>
      <xdr:colOff>31750</xdr:colOff>
      <xdr:row>17</xdr:row>
      <xdr:rowOff>67310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880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52087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96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13</xdr:row>
      <xdr:rowOff>168910</xdr:rowOff>
    </xdr:from>
    <xdr:to>
      <xdr:col>69</xdr:col>
      <xdr:colOff>92075</xdr:colOff>
      <xdr:row>14</xdr:row>
      <xdr:rowOff>66040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23977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30480</xdr:rowOff>
    </xdr:from>
    <xdr:to>
      <xdr:col>69</xdr:col>
      <xdr:colOff>142875</xdr:colOff>
      <xdr:row>16</xdr:row>
      <xdr:rowOff>132080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116857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60960</xdr:rowOff>
    </xdr:from>
    <xdr:to>
      <xdr:col>65</xdr:col>
      <xdr:colOff>53975</xdr:colOff>
      <xdr:row>16</xdr:row>
      <xdr:rowOff>162560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147337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89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13</xdr:row>
      <xdr:rowOff>163830</xdr:rowOff>
    </xdr:from>
    <xdr:to>
      <xdr:col>82</xdr:col>
      <xdr:colOff>158750</xdr:colOff>
      <xdr:row>14</xdr:row>
      <xdr:rowOff>93980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239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13</xdr:row>
      <xdr:rowOff>72407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30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7620</xdr:rowOff>
    </xdr:from>
    <xdr:to>
      <xdr:col>78</xdr:col>
      <xdr:colOff>120650</xdr:colOff>
      <xdr:row>14</xdr:row>
      <xdr:rowOff>109220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40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12</xdr:row>
      <xdr:rowOff>119397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2176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13</xdr:row>
      <xdr:rowOff>125730</xdr:rowOff>
    </xdr:from>
    <xdr:to>
      <xdr:col>74</xdr:col>
      <xdr:colOff>31750</xdr:colOff>
      <xdr:row>14</xdr:row>
      <xdr:rowOff>55880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35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66057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212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118110</xdr:rowOff>
    </xdr:from>
    <xdr:to>
      <xdr:col>69</xdr:col>
      <xdr:colOff>142875</xdr:colOff>
      <xdr:row>14</xdr:row>
      <xdr:rowOff>48260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34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58437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211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15240</xdr:rowOff>
    </xdr:from>
    <xdr:to>
      <xdr:col>65</xdr:col>
      <xdr:colOff>53975</xdr:colOff>
      <xdr:row>14</xdr:row>
      <xdr:rowOff>116840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41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127017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218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類似団体と比較すると</a:t>
          </a:r>
          <a:r>
            <a:rPr kumimoji="1" lang="en-US" altLang="ja-JP" sz="1200">
              <a:latin typeface="ＭＳ Ｐゴシック" panose="020B0600070205080204" pitchFamily="50" charset="-128"/>
              <a:ea typeface="ＭＳ Ｐゴシック" panose="020B0600070205080204" pitchFamily="50" charset="-128"/>
            </a:rPr>
            <a:t>3.1</a:t>
          </a:r>
          <a:r>
            <a:rPr kumimoji="1" lang="ja-JP" altLang="en-US" sz="1200">
              <a:latin typeface="ＭＳ Ｐゴシック" panose="020B0600070205080204" pitchFamily="50" charset="-128"/>
              <a:ea typeface="ＭＳ Ｐゴシック" panose="020B0600070205080204" pitchFamily="50" charset="-128"/>
            </a:rPr>
            <a:t>ポイント上回っており、前年度と比較すると</a:t>
          </a:r>
          <a:r>
            <a:rPr kumimoji="1" lang="en-US" altLang="ja-JP" sz="1200">
              <a:latin typeface="ＭＳ Ｐゴシック" panose="020B0600070205080204" pitchFamily="50" charset="-128"/>
              <a:ea typeface="ＭＳ Ｐゴシック" panose="020B0600070205080204" pitchFamily="50" charset="-128"/>
            </a:rPr>
            <a:t>0.1</a:t>
          </a:r>
          <a:r>
            <a:rPr kumimoji="1" lang="ja-JP" altLang="en-US" sz="1200">
              <a:latin typeface="ＭＳ Ｐゴシック" panose="020B0600070205080204" pitchFamily="50" charset="-128"/>
              <a:ea typeface="ＭＳ Ｐゴシック" panose="020B0600070205080204" pitchFamily="50" charset="-128"/>
            </a:rPr>
            <a:t>ポイント増加している。この主な要因は、介護給付・訓練等給付費の給付対象者数増による増加</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a:t>
          </a:r>
          <a:r>
            <a:rPr kumimoji="1" lang="en-US" altLang="ja-JP" sz="1200">
              <a:latin typeface="ＭＳ Ｐゴシック" panose="020B0600070205080204" pitchFamily="50" charset="-128"/>
              <a:ea typeface="ＭＳ Ｐゴシック" panose="020B0600070205080204" pitchFamily="50" charset="-128"/>
            </a:rPr>
            <a:t>18,291</a:t>
          </a:r>
          <a:r>
            <a:rPr kumimoji="1" lang="ja-JP" altLang="en-US" sz="1200">
              <a:latin typeface="ＭＳ Ｐゴシック" panose="020B0600070205080204" pitchFamily="50" charset="-128"/>
              <a:ea typeface="ＭＳ Ｐゴシック" panose="020B0600070205080204" pitchFamily="50" charset="-128"/>
            </a:rPr>
            <a:t>千円</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、障害児通所支援給付費支給対象者増による増加</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a:t>
          </a:r>
          <a:r>
            <a:rPr kumimoji="1" lang="en-US" altLang="ja-JP" sz="1200">
              <a:latin typeface="ＭＳ Ｐゴシック" panose="020B0600070205080204" pitchFamily="50" charset="-128"/>
              <a:ea typeface="ＭＳ Ｐゴシック" panose="020B0600070205080204" pitchFamily="50" charset="-128"/>
            </a:rPr>
            <a:t>9,355</a:t>
          </a:r>
          <a:r>
            <a:rPr kumimoji="1" lang="ja-JP" altLang="en-US" sz="1200">
              <a:latin typeface="ＭＳ Ｐゴシック" panose="020B0600070205080204" pitchFamily="50" charset="-128"/>
              <a:ea typeface="ＭＳ Ｐゴシック" panose="020B0600070205080204" pitchFamily="50" charset="-128"/>
            </a:rPr>
            <a:t>千円</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などによるものである。今後も、障がい者福祉費に係る利用者延人数の増等により扶助費は増加することが見込まれるため、サービス利用相談時点における「サービスの必要性の精査」を行うことで扶助費の抑制を図る。</a:t>
          </a:r>
          <a:endParaRPr kumimoji="1" lang="en-US" altLang="ja-JP" sz="12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3" name="扶助費グラフ枠">
          <a:extLst>
            <a:ext uri="{FF2B5EF4-FFF2-40B4-BE49-F238E27FC236}">
              <a16:creationId xmlns:a16="http://schemas.microsoft.com/office/drawing/2014/main" id="{00000000-0008-0000-0400-0000B7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135165</xdr:rowOff>
    </xdr:from>
    <xdr:to>
      <xdr:col>24</xdr:col>
      <xdr:colOff>25400</xdr:colOff>
      <xdr:row>61</xdr:row>
      <xdr:rowOff>113393</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flipV="1">
          <a:off x="4826000" y="9222015"/>
          <a:ext cx="0" cy="13498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85470</xdr:rowOff>
    </xdr:from>
    <xdr:ext cx="762000" cy="259045"/>
    <xdr:sp macro="" textlink="">
      <xdr:nvSpPr>
        <xdr:cNvPr id="185" name="扶助費最小値テキスト">
          <a:extLst>
            <a:ext uri="{FF2B5EF4-FFF2-40B4-BE49-F238E27FC236}">
              <a16:creationId xmlns:a16="http://schemas.microsoft.com/office/drawing/2014/main" id="{00000000-0008-0000-0400-0000B9000000}"/>
            </a:ext>
          </a:extLst>
        </xdr:cNvPr>
        <xdr:cNvSpPr txBox="1"/>
      </xdr:nvSpPr>
      <xdr:spPr>
        <a:xfrm>
          <a:off x="4914900" y="1054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113393</xdr:rowOff>
    </xdr:from>
    <xdr:to>
      <xdr:col>24</xdr:col>
      <xdr:colOff>114300</xdr:colOff>
      <xdr:row>61</xdr:row>
      <xdr:rowOff>113393</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4737100" y="1057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50092</xdr:rowOff>
    </xdr:from>
    <xdr:ext cx="762000" cy="259045"/>
    <xdr:sp macro="" textlink="">
      <xdr:nvSpPr>
        <xdr:cNvPr id="187" name="扶助費最大値テキスト">
          <a:extLst>
            <a:ext uri="{FF2B5EF4-FFF2-40B4-BE49-F238E27FC236}">
              <a16:creationId xmlns:a16="http://schemas.microsoft.com/office/drawing/2014/main" id="{00000000-0008-0000-0400-0000BB000000}"/>
            </a:ext>
          </a:extLst>
        </xdr:cNvPr>
        <xdr:cNvSpPr txBox="1"/>
      </xdr:nvSpPr>
      <xdr:spPr>
        <a:xfrm>
          <a:off x="4914900" y="8965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135165</xdr:rowOff>
    </xdr:from>
    <xdr:to>
      <xdr:col>24</xdr:col>
      <xdr:colOff>114300</xdr:colOff>
      <xdr:row>53</xdr:row>
      <xdr:rowOff>135165</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4737100" y="9222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58</xdr:row>
      <xdr:rowOff>116115</xdr:rowOff>
    </xdr:from>
    <xdr:to>
      <xdr:col>24</xdr:col>
      <xdr:colOff>25400</xdr:colOff>
      <xdr:row>58</xdr:row>
      <xdr:rowOff>127000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3987800" y="10060215"/>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98170</xdr:rowOff>
    </xdr:from>
    <xdr:ext cx="762000" cy="259045"/>
    <xdr:sp macro="" textlink="">
      <xdr:nvSpPr>
        <xdr:cNvPr id="190" name="扶助費平均値テキスト">
          <a:extLst>
            <a:ext uri="{FF2B5EF4-FFF2-40B4-BE49-F238E27FC236}">
              <a16:creationId xmlns:a16="http://schemas.microsoft.com/office/drawing/2014/main" id="{00000000-0008-0000-0400-0000BE000000}"/>
            </a:ext>
          </a:extLst>
        </xdr:cNvPr>
        <xdr:cNvSpPr txBox="1"/>
      </xdr:nvSpPr>
      <xdr:spPr>
        <a:xfrm>
          <a:off x="4914900" y="95279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81643</xdr:rowOff>
    </xdr:from>
    <xdr:to>
      <xdr:col>24</xdr:col>
      <xdr:colOff>76200</xdr:colOff>
      <xdr:row>57</xdr:row>
      <xdr:rowOff>11793</xdr:rowOff>
    </xdr:to>
    <xdr:sp macro="" textlink="">
      <xdr:nvSpPr>
        <xdr:cNvPr id="191" name="フローチャート: 判断 190">
          <a:extLst>
            <a:ext uri="{FF2B5EF4-FFF2-40B4-BE49-F238E27FC236}">
              <a16:creationId xmlns:a16="http://schemas.microsoft.com/office/drawing/2014/main" id="{00000000-0008-0000-0400-0000BF000000}"/>
            </a:ext>
          </a:extLst>
        </xdr:cNvPr>
        <xdr:cNvSpPr/>
      </xdr:nvSpPr>
      <xdr:spPr>
        <a:xfrm>
          <a:off x="4775200" y="968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58</xdr:row>
      <xdr:rowOff>29028</xdr:rowOff>
    </xdr:from>
    <xdr:to>
      <xdr:col>19</xdr:col>
      <xdr:colOff>187325</xdr:colOff>
      <xdr:row>58</xdr:row>
      <xdr:rowOff>116115</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3098800" y="9973128"/>
          <a:ext cx="889000" cy="87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59872</xdr:rowOff>
    </xdr:from>
    <xdr:to>
      <xdr:col>20</xdr:col>
      <xdr:colOff>38100</xdr:colOff>
      <xdr:row>56</xdr:row>
      <xdr:rowOff>161472</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937000" y="9661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199</xdr:rowOff>
    </xdr:from>
    <xdr:ext cx="7366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3606800" y="9429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57</xdr:row>
      <xdr:rowOff>135165</xdr:rowOff>
    </xdr:from>
    <xdr:to>
      <xdr:col>15</xdr:col>
      <xdr:colOff>98425</xdr:colOff>
      <xdr:row>58</xdr:row>
      <xdr:rowOff>29028</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a:off x="2209800" y="9907815"/>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16328</xdr:rowOff>
    </xdr:from>
    <xdr:to>
      <xdr:col>15</xdr:col>
      <xdr:colOff>149225</xdr:colOff>
      <xdr:row>56</xdr:row>
      <xdr:rowOff>117928</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3048000" y="9617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128105</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2717800" y="9386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57</xdr:row>
      <xdr:rowOff>135165</xdr:rowOff>
    </xdr:from>
    <xdr:to>
      <xdr:col>11</xdr:col>
      <xdr:colOff>9525</xdr:colOff>
      <xdr:row>58</xdr:row>
      <xdr:rowOff>50800</xdr:rowOff>
    </xdr:to>
    <xdr:cxnSp macro="">
      <xdr:nvCxnSpPr>
        <xdr:cNvPr id="198" name="直線コネクタ 197">
          <a:extLst>
            <a:ext uri="{FF2B5EF4-FFF2-40B4-BE49-F238E27FC236}">
              <a16:creationId xmlns:a16="http://schemas.microsoft.com/office/drawing/2014/main" id="{00000000-0008-0000-0400-0000C6000000}"/>
            </a:ext>
          </a:extLst>
        </xdr:cNvPr>
        <xdr:cNvCxnSpPr/>
      </xdr:nvCxnSpPr>
      <xdr:spPr>
        <a:xfrm flipV="1">
          <a:off x="1320800" y="9907815"/>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5443</xdr:rowOff>
    </xdr:from>
    <xdr:to>
      <xdr:col>11</xdr:col>
      <xdr:colOff>60325</xdr:colOff>
      <xdr:row>56</xdr:row>
      <xdr:rowOff>107043</xdr:rowOff>
    </xdr:to>
    <xdr:sp macro="" textlink="">
      <xdr:nvSpPr>
        <xdr:cNvPr id="199" name="フローチャート: 判断 198">
          <a:extLst>
            <a:ext uri="{FF2B5EF4-FFF2-40B4-BE49-F238E27FC236}">
              <a16:creationId xmlns:a16="http://schemas.microsoft.com/office/drawing/2014/main" id="{00000000-0008-0000-0400-0000C7000000}"/>
            </a:ext>
          </a:extLst>
        </xdr:cNvPr>
        <xdr:cNvSpPr/>
      </xdr:nvSpPr>
      <xdr:spPr>
        <a:xfrm>
          <a:off x="2159000" y="9606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117220</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1828800" y="937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38100</xdr:rowOff>
    </xdr:from>
    <xdr:to>
      <xdr:col>6</xdr:col>
      <xdr:colOff>171450</xdr:colOff>
      <xdr:row>56</xdr:row>
      <xdr:rowOff>139700</xdr:rowOff>
    </xdr:to>
    <xdr:sp macro="" textlink="">
      <xdr:nvSpPr>
        <xdr:cNvPr id="201" name="フローチャート: 判断 200">
          <a:extLst>
            <a:ext uri="{FF2B5EF4-FFF2-40B4-BE49-F238E27FC236}">
              <a16:creationId xmlns:a16="http://schemas.microsoft.com/office/drawing/2014/main" id="{00000000-0008-0000-0400-0000C9000000}"/>
            </a:ext>
          </a:extLst>
        </xdr:cNvPr>
        <xdr:cNvSpPr/>
      </xdr:nvSpPr>
      <xdr:spPr>
        <a:xfrm>
          <a:off x="1270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149877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939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58</xdr:row>
      <xdr:rowOff>76200</xdr:rowOff>
    </xdr:from>
    <xdr:to>
      <xdr:col>24</xdr:col>
      <xdr:colOff>76200</xdr:colOff>
      <xdr:row>59</xdr:row>
      <xdr:rowOff>6350</xdr:rowOff>
    </xdr:to>
    <xdr:sp macro="" textlink="">
      <xdr:nvSpPr>
        <xdr:cNvPr id="208" name="楕円 207">
          <a:extLst>
            <a:ext uri="{FF2B5EF4-FFF2-40B4-BE49-F238E27FC236}">
              <a16:creationId xmlns:a16="http://schemas.microsoft.com/office/drawing/2014/main" id="{00000000-0008-0000-0400-0000D0000000}"/>
            </a:ext>
          </a:extLst>
        </xdr:cNvPr>
        <xdr:cNvSpPr/>
      </xdr:nvSpPr>
      <xdr:spPr>
        <a:xfrm>
          <a:off x="47752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48277</xdr:rowOff>
    </xdr:from>
    <xdr:ext cx="762000" cy="259045"/>
    <xdr:sp macro="" textlink="">
      <xdr:nvSpPr>
        <xdr:cNvPr id="209" name="扶助費該当値テキスト">
          <a:extLst>
            <a:ext uri="{FF2B5EF4-FFF2-40B4-BE49-F238E27FC236}">
              <a16:creationId xmlns:a16="http://schemas.microsoft.com/office/drawing/2014/main" id="{00000000-0008-0000-0400-0000D1000000}"/>
            </a:ext>
          </a:extLst>
        </xdr:cNvPr>
        <xdr:cNvSpPr txBox="1"/>
      </xdr:nvSpPr>
      <xdr:spPr>
        <a:xfrm>
          <a:off x="49149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58</xdr:row>
      <xdr:rowOff>65315</xdr:rowOff>
    </xdr:from>
    <xdr:to>
      <xdr:col>20</xdr:col>
      <xdr:colOff>38100</xdr:colOff>
      <xdr:row>58</xdr:row>
      <xdr:rowOff>166915</xdr:rowOff>
    </xdr:to>
    <xdr:sp macro="" textlink="">
      <xdr:nvSpPr>
        <xdr:cNvPr id="210" name="楕円 209">
          <a:extLst>
            <a:ext uri="{FF2B5EF4-FFF2-40B4-BE49-F238E27FC236}">
              <a16:creationId xmlns:a16="http://schemas.microsoft.com/office/drawing/2014/main" id="{00000000-0008-0000-0400-0000D2000000}"/>
            </a:ext>
          </a:extLst>
        </xdr:cNvPr>
        <xdr:cNvSpPr/>
      </xdr:nvSpPr>
      <xdr:spPr>
        <a:xfrm>
          <a:off x="3937000" y="10009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58</xdr:row>
      <xdr:rowOff>151692</xdr:rowOff>
    </xdr:from>
    <xdr:ext cx="7366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3606800" y="10095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57</xdr:row>
      <xdr:rowOff>149678</xdr:rowOff>
    </xdr:from>
    <xdr:to>
      <xdr:col>15</xdr:col>
      <xdr:colOff>149225</xdr:colOff>
      <xdr:row>58</xdr:row>
      <xdr:rowOff>79828</xdr:rowOff>
    </xdr:to>
    <xdr:sp macro="" textlink="">
      <xdr:nvSpPr>
        <xdr:cNvPr id="212" name="楕円 211">
          <a:extLst>
            <a:ext uri="{FF2B5EF4-FFF2-40B4-BE49-F238E27FC236}">
              <a16:creationId xmlns:a16="http://schemas.microsoft.com/office/drawing/2014/main" id="{00000000-0008-0000-0400-0000D4000000}"/>
            </a:ext>
          </a:extLst>
        </xdr:cNvPr>
        <xdr:cNvSpPr/>
      </xdr:nvSpPr>
      <xdr:spPr>
        <a:xfrm>
          <a:off x="3048000" y="992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58</xdr:row>
      <xdr:rowOff>64605</xdr:rowOff>
    </xdr:from>
    <xdr:ext cx="762000" cy="259045"/>
    <xdr:sp macro="" textlink="">
      <xdr:nvSpPr>
        <xdr:cNvPr id="213" name="テキスト ボックス 212">
          <a:extLst>
            <a:ext uri="{FF2B5EF4-FFF2-40B4-BE49-F238E27FC236}">
              <a16:creationId xmlns:a16="http://schemas.microsoft.com/office/drawing/2014/main" id="{00000000-0008-0000-0400-0000D5000000}"/>
            </a:ext>
          </a:extLst>
        </xdr:cNvPr>
        <xdr:cNvSpPr txBox="1"/>
      </xdr:nvSpPr>
      <xdr:spPr>
        <a:xfrm>
          <a:off x="2717800" y="1000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57</xdr:row>
      <xdr:rowOff>84365</xdr:rowOff>
    </xdr:from>
    <xdr:to>
      <xdr:col>11</xdr:col>
      <xdr:colOff>60325</xdr:colOff>
      <xdr:row>58</xdr:row>
      <xdr:rowOff>14515</xdr:rowOff>
    </xdr:to>
    <xdr:sp macro="" textlink="">
      <xdr:nvSpPr>
        <xdr:cNvPr id="214" name="楕円 213">
          <a:extLst>
            <a:ext uri="{FF2B5EF4-FFF2-40B4-BE49-F238E27FC236}">
              <a16:creationId xmlns:a16="http://schemas.microsoft.com/office/drawing/2014/main" id="{00000000-0008-0000-0400-0000D6000000}"/>
            </a:ext>
          </a:extLst>
        </xdr:cNvPr>
        <xdr:cNvSpPr/>
      </xdr:nvSpPr>
      <xdr:spPr>
        <a:xfrm>
          <a:off x="21590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170742</xdr:rowOff>
    </xdr:from>
    <xdr:ext cx="762000" cy="259045"/>
    <xdr:sp macro="" textlink="">
      <xdr:nvSpPr>
        <xdr:cNvPr id="215" name="テキスト ボックス 214">
          <a:extLst>
            <a:ext uri="{FF2B5EF4-FFF2-40B4-BE49-F238E27FC236}">
              <a16:creationId xmlns:a16="http://schemas.microsoft.com/office/drawing/2014/main" id="{00000000-0008-0000-0400-0000D7000000}"/>
            </a:ext>
          </a:extLst>
        </xdr:cNvPr>
        <xdr:cNvSpPr txBox="1"/>
      </xdr:nvSpPr>
      <xdr:spPr>
        <a:xfrm>
          <a:off x="1828800" y="994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58</xdr:row>
      <xdr:rowOff>0</xdr:rowOff>
    </xdr:from>
    <xdr:to>
      <xdr:col>6</xdr:col>
      <xdr:colOff>171450</xdr:colOff>
      <xdr:row>58</xdr:row>
      <xdr:rowOff>101600</xdr:rowOff>
    </xdr:to>
    <xdr:sp macro="" textlink="">
      <xdr:nvSpPr>
        <xdr:cNvPr id="216" name="楕円 215">
          <a:extLst>
            <a:ext uri="{FF2B5EF4-FFF2-40B4-BE49-F238E27FC236}">
              <a16:creationId xmlns:a16="http://schemas.microsoft.com/office/drawing/2014/main" id="{00000000-0008-0000-0400-0000D8000000}"/>
            </a:ext>
          </a:extLst>
        </xdr:cNvPr>
        <xdr:cNvSpPr/>
      </xdr:nvSpPr>
      <xdr:spPr>
        <a:xfrm>
          <a:off x="1270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58</xdr:row>
      <xdr:rowOff>86377</xdr:rowOff>
    </xdr:from>
    <xdr:ext cx="762000" cy="259045"/>
    <xdr:sp macro="" textlink="">
      <xdr:nvSpPr>
        <xdr:cNvPr id="217" name="テキスト ボックス 216">
          <a:extLst>
            <a:ext uri="{FF2B5EF4-FFF2-40B4-BE49-F238E27FC236}">
              <a16:creationId xmlns:a16="http://schemas.microsoft.com/office/drawing/2014/main" id="{00000000-0008-0000-0400-0000D9000000}"/>
            </a:ext>
          </a:extLst>
        </xdr:cNvPr>
        <xdr:cNvSpPr txBox="1"/>
      </xdr:nvSpPr>
      <xdr:spPr>
        <a:xfrm>
          <a:off x="939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類似団体と比較すると</a:t>
          </a:r>
          <a:r>
            <a:rPr kumimoji="1" lang="en-US" altLang="ja-JP" sz="1100">
              <a:latin typeface="ＭＳ Ｐゴシック" panose="020B0600070205080204" pitchFamily="50" charset="-128"/>
              <a:ea typeface="ＭＳ Ｐゴシック" panose="020B0600070205080204" pitchFamily="50" charset="-128"/>
            </a:rPr>
            <a:t>1.9</a:t>
          </a:r>
          <a:r>
            <a:rPr kumimoji="1" lang="ja-JP" altLang="en-US" sz="1100">
              <a:latin typeface="ＭＳ Ｐゴシック" panose="020B0600070205080204" pitchFamily="50" charset="-128"/>
              <a:ea typeface="ＭＳ Ｐゴシック" panose="020B0600070205080204" pitchFamily="50" charset="-128"/>
            </a:rPr>
            <a:t>ポイント上回り、前年度と比較すると</a:t>
          </a:r>
          <a:r>
            <a:rPr kumimoji="1" lang="en-US" altLang="ja-JP" sz="1100">
              <a:latin typeface="ＭＳ Ｐゴシック" panose="020B0600070205080204" pitchFamily="50" charset="-128"/>
              <a:ea typeface="ＭＳ Ｐゴシック" panose="020B0600070205080204" pitchFamily="50" charset="-128"/>
            </a:rPr>
            <a:t>0.1</a:t>
          </a:r>
          <a:r>
            <a:rPr kumimoji="1" lang="ja-JP" altLang="en-US" sz="1100">
              <a:latin typeface="ＭＳ Ｐゴシック" panose="020B0600070205080204" pitchFamily="50" charset="-128"/>
              <a:ea typeface="ＭＳ Ｐゴシック" panose="020B0600070205080204" pitchFamily="50" charset="-128"/>
            </a:rPr>
            <a:t>ポイント増加した。</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前年度から増加した主な要因としては、繰出金について、後期高齢者医療制度において、団塊の世代が国民健康保険から後期高齢者医療制度へ移行することによる対象者の増</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毎月</a:t>
          </a:r>
          <a:r>
            <a:rPr kumimoji="1" lang="en-US" altLang="ja-JP" sz="1100">
              <a:latin typeface="ＭＳ Ｐゴシック" panose="020B0600070205080204" pitchFamily="50" charset="-128"/>
              <a:ea typeface="ＭＳ Ｐゴシック" panose="020B0600070205080204" pitchFamily="50" charset="-128"/>
            </a:rPr>
            <a:t>20</a:t>
          </a:r>
          <a:r>
            <a:rPr kumimoji="1" lang="ja-JP" altLang="en-US" sz="1100">
              <a:latin typeface="ＭＳ Ｐゴシック" panose="020B0600070205080204" pitchFamily="50" charset="-128"/>
              <a:ea typeface="ＭＳ Ｐゴシック" panose="020B0600070205080204" pitchFamily="50" charset="-128"/>
            </a:rPr>
            <a:t>名程度</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に伴う給付費の増や、介護給付サービス利用者の増に伴う給付費の増などによる。今後も、高齢化の進展により介護給付費の増加に伴う繰出金の増加が予想されるため医療・介護・福祉が連携し給付費の抑制を図る。</a:t>
          </a:r>
        </a:p>
      </xdr:txBody>
    </xdr:sp>
    <xdr:clientData/>
  </xdr:twoCellAnchor>
  <xdr:oneCellAnchor>
    <xdr:from>
      <xdr:col>62</xdr:col>
      <xdr:colOff>6350</xdr:colOff>
      <xdr:row>49</xdr:row>
      <xdr:rowOff>107950</xdr:rowOff>
    </xdr:from>
    <xdr:ext cx="298543" cy="225703"/>
    <xdr:sp macro="" textlink="">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0" name="直線コネクタ 229">
          <a:extLst>
            <a:ext uri="{FF2B5EF4-FFF2-40B4-BE49-F238E27FC236}">
              <a16:creationId xmlns:a16="http://schemas.microsoft.com/office/drawing/2014/main" id="{00000000-0008-0000-0400-0000E6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1" name="テキスト ボックス 230">
          <a:extLst>
            <a:ext uri="{FF2B5EF4-FFF2-40B4-BE49-F238E27FC236}">
              <a16:creationId xmlns:a16="http://schemas.microsoft.com/office/drawing/2014/main" id="{00000000-0008-0000-0400-0000E7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32" name="直線コネクタ 231">
          <a:extLst>
            <a:ext uri="{FF2B5EF4-FFF2-40B4-BE49-F238E27FC236}">
              <a16:creationId xmlns:a16="http://schemas.microsoft.com/office/drawing/2014/main" id="{00000000-0008-0000-0400-0000E8000000}"/>
            </a:ext>
          </a:extLst>
        </xdr:cNvPr>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4" name="直線コネクタ 233">
          <a:extLst>
            <a:ext uri="{FF2B5EF4-FFF2-40B4-BE49-F238E27FC236}">
              <a16:creationId xmlns:a16="http://schemas.microsoft.com/office/drawing/2014/main" id="{00000000-0008-0000-0400-0000EA000000}"/>
            </a:ext>
          </a:extLst>
        </xdr:cNvPr>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5" name="テキスト ボックス 234">
          <a:extLst>
            <a:ext uri="{FF2B5EF4-FFF2-40B4-BE49-F238E27FC236}">
              <a16:creationId xmlns:a16="http://schemas.microsoft.com/office/drawing/2014/main" id="{00000000-0008-0000-0400-0000EB000000}"/>
            </a:ext>
          </a:extLst>
        </xdr:cNvPr>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37" name="テキスト ボックス 236">
          <a:extLst>
            <a:ext uri="{FF2B5EF4-FFF2-40B4-BE49-F238E27FC236}">
              <a16:creationId xmlns:a16="http://schemas.microsoft.com/office/drawing/2014/main" id="{00000000-0008-0000-0400-0000ED000000}"/>
            </a:ext>
          </a:extLst>
        </xdr:cNvPr>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39" name="テキスト ボックス 238">
          <a:extLst>
            <a:ext uri="{FF2B5EF4-FFF2-40B4-BE49-F238E27FC236}">
              <a16:creationId xmlns:a16="http://schemas.microsoft.com/office/drawing/2014/main" id="{00000000-0008-0000-0400-0000EF000000}"/>
            </a:ext>
          </a:extLst>
        </xdr:cNvPr>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41" name="テキスト ボックス 240">
          <a:extLst>
            <a:ext uri="{FF2B5EF4-FFF2-40B4-BE49-F238E27FC236}">
              <a16:creationId xmlns:a16="http://schemas.microsoft.com/office/drawing/2014/main" id="{00000000-0008-0000-0400-0000F1000000}"/>
            </a:ext>
          </a:extLst>
        </xdr:cNvPr>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3" name="テキスト ボックス 242">
          <a:extLst>
            <a:ext uri="{FF2B5EF4-FFF2-40B4-BE49-F238E27FC236}">
              <a16:creationId xmlns:a16="http://schemas.microsoft.com/office/drawing/2014/main" id="{00000000-0008-0000-0400-0000F3000000}"/>
            </a:ext>
          </a:extLst>
        </xdr:cNvPr>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5" name="テキスト ボックス 244">
          <a:extLst>
            <a:ext uri="{FF2B5EF4-FFF2-40B4-BE49-F238E27FC236}">
              <a16:creationId xmlns:a16="http://schemas.microsoft.com/office/drawing/2014/main" id="{00000000-0008-0000-0400-0000F5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6" name="その他グラフ枠">
          <a:extLst>
            <a:ext uri="{FF2B5EF4-FFF2-40B4-BE49-F238E27FC236}">
              <a16:creationId xmlns:a16="http://schemas.microsoft.com/office/drawing/2014/main" id="{00000000-0008-0000-0400-0000F6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67128</xdr:rowOff>
    </xdr:from>
    <xdr:to>
      <xdr:col>82</xdr:col>
      <xdr:colOff>107950</xdr:colOff>
      <xdr:row>61</xdr:row>
      <xdr:rowOff>113393</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flipV="1">
          <a:off x="16510000" y="8982528"/>
          <a:ext cx="0" cy="1589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85470</xdr:rowOff>
    </xdr:from>
    <xdr:ext cx="762000" cy="259045"/>
    <xdr:sp macro="" textlink="">
      <xdr:nvSpPr>
        <xdr:cNvPr id="248" name="その他最小値テキスト">
          <a:extLst>
            <a:ext uri="{FF2B5EF4-FFF2-40B4-BE49-F238E27FC236}">
              <a16:creationId xmlns:a16="http://schemas.microsoft.com/office/drawing/2014/main" id="{00000000-0008-0000-0400-0000F8000000}"/>
            </a:ext>
          </a:extLst>
        </xdr:cNvPr>
        <xdr:cNvSpPr txBox="1"/>
      </xdr:nvSpPr>
      <xdr:spPr>
        <a:xfrm>
          <a:off x="16598900" y="1054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113393</xdr:rowOff>
    </xdr:from>
    <xdr:to>
      <xdr:col>82</xdr:col>
      <xdr:colOff>196850</xdr:colOff>
      <xdr:row>61</xdr:row>
      <xdr:rowOff>113393</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6421100" y="1057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50</xdr:row>
      <xdr:rowOff>153505</xdr:rowOff>
    </xdr:from>
    <xdr:ext cx="762000" cy="259045"/>
    <xdr:sp macro="" textlink="">
      <xdr:nvSpPr>
        <xdr:cNvPr id="250" name="その他最大値テキスト">
          <a:extLst>
            <a:ext uri="{FF2B5EF4-FFF2-40B4-BE49-F238E27FC236}">
              <a16:creationId xmlns:a16="http://schemas.microsoft.com/office/drawing/2014/main" id="{00000000-0008-0000-0400-0000FA000000}"/>
            </a:ext>
          </a:extLst>
        </xdr:cNvPr>
        <xdr:cNvSpPr txBox="1"/>
      </xdr:nvSpPr>
      <xdr:spPr>
        <a:xfrm>
          <a:off x="16598900" y="872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67128</xdr:rowOff>
    </xdr:from>
    <xdr:to>
      <xdr:col>82</xdr:col>
      <xdr:colOff>196850</xdr:colOff>
      <xdr:row>52</xdr:row>
      <xdr:rowOff>67128</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a:off x="16421100" y="8982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148772</xdr:rowOff>
    </xdr:from>
    <xdr:to>
      <xdr:col>82</xdr:col>
      <xdr:colOff>107950</xdr:colOff>
      <xdr:row>58</xdr:row>
      <xdr:rowOff>159657</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5671800" y="10092872"/>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90005</xdr:rowOff>
    </xdr:from>
    <xdr:ext cx="762000" cy="259045"/>
    <xdr:sp macro="" textlink="">
      <xdr:nvSpPr>
        <xdr:cNvPr id="253" name="その他平均値テキスト">
          <a:extLst>
            <a:ext uri="{FF2B5EF4-FFF2-40B4-BE49-F238E27FC236}">
              <a16:creationId xmlns:a16="http://schemas.microsoft.com/office/drawing/2014/main" id="{00000000-0008-0000-0400-0000FD000000}"/>
            </a:ext>
          </a:extLst>
        </xdr:cNvPr>
        <xdr:cNvSpPr txBox="1"/>
      </xdr:nvSpPr>
      <xdr:spPr>
        <a:xfrm>
          <a:off x="16598900" y="96912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73478</xdr:rowOff>
    </xdr:from>
    <xdr:to>
      <xdr:col>82</xdr:col>
      <xdr:colOff>158750</xdr:colOff>
      <xdr:row>58</xdr:row>
      <xdr:rowOff>3628</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6459200" y="984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105228</xdr:rowOff>
    </xdr:from>
    <xdr:to>
      <xdr:col>78</xdr:col>
      <xdr:colOff>69850</xdr:colOff>
      <xdr:row>58</xdr:row>
      <xdr:rowOff>148772</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4782800" y="10049328"/>
          <a:ext cx="889000" cy="43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54428</xdr:rowOff>
    </xdr:from>
    <xdr:to>
      <xdr:col>78</xdr:col>
      <xdr:colOff>120650</xdr:colOff>
      <xdr:row>58</xdr:row>
      <xdr:rowOff>156028</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5621000" y="9998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166205</xdr:rowOff>
    </xdr:from>
    <xdr:ext cx="7366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5290800" y="9767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94343</xdr:rowOff>
    </xdr:from>
    <xdr:to>
      <xdr:col>73</xdr:col>
      <xdr:colOff>180975</xdr:colOff>
      <xdr:row>58</xdr:row>
      <xdr:rowOff>105228</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a:off x="13893800" y="10038443"/>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54428</xdr:rowOff>
    </xdr:from>
    <xdr:to>
      <xdr:col>74</xdr:col>
      <xdr:colOff>31750</xdr:colOff>
      <xdr:row>58</xdr:row>
      <xdr:rowOff>156028</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4732000" y="9998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166205</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4401800" y="976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94343</xdr:rowOff>
    </xdr:from>
    <xdr:to>
      <xdr:col>69</xdr:col>
      <xdr:colOff>92075</xdr:colOff>
      <xdr:row>59</xdr:row>
      <xdr:rowOff>64407</xdr:rowOff>
    </xdr:to>
    <xdr:cxnSp macro="">
      <xdr:nvCxnSpPr>
        <xdr:cNvPr id="261" name="直線コネクタ 260">
          <a:extLst>
            <a:ext uri="{FF2B5EF4-FFF2-40B4-BE49-F238E27FC236}">
              <a16:creationId xmlns:a16="http://schemas.microsoft.com/office/drawing/2014/main" id="{00000000-0008-0000-0400-000005010000}"/>
            </a:ext>
          </a:extLst>
        </xdr:cNvPr>
        <xdr:cNvCxnSpPr/>
      </xdr:nvCxnSpPr>
      <xdr:spPr>
        <a:xfrm flipV="1">
          <a:off x="13004800" y="10038443"/>
          <a:ext cx="889000" cy="141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65315</xdr:rowOff>
    </xdr:from>
    <xdr:to>
      <xdr:col>69</xdr:col>
      <xdr:colOff>142875</xdr:colOff>
      <xdr:row>58</xdr:row>
      <xdr:rowOff>166915</xdr:rowOff>
    </xdr:to>
    <xdr:sp macro="" textlink="">
      <xdr:nvSpPr>
        <xdr:cNvPr id="262" name="フローチャート: 判断 261">
          <a:extLst>
            <a:ext uri="{FF2B5EF4-FFF2-40B4-BE49-F238E27FC236}">
              <a16:creationId xmlns:a16="http://schemas.microsoft.com/office/drawing/2014/main" id="{00000000-0008-0000-0400-000006010000}"/>
            </a:ext>
          </a:extLst>
        </xdr:cNvPr>
        <xdr:cNvSpPr/>
      </xdr:nvSpPr>
      <xdr:spPr>
        <a:xfrm>
          <a:off x="13843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151692</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3512800" y="1009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163285</xdr:rowOff>
    </xdr:from>
    <xdr:to>
      <xdr:col>65</xdr:col>
      <xdr:colOff>53975</xdr:colOff>
      <xdr:row>59</xdr:row>
      <xdr:rowOff>93435</xdr:rowOff>
    </xdr:to>
    <xdr:sp macro="" textlink="">
      <xdr:nvSpPr>
        <xdr:cNvPr id="264" name="フローチャート: 判断 263">
          <a:extLst>
            <a:ext uri="{FF2B5EF4-FFF2-40B4-BE49-F238E27FC236}">
              <a16:creationId xmlns:a16="http://schemas.microsoft.com/office/drawing/2014/main" id="{00000000-0008-0000-0400-000008010000}"/>
            </a:ext>
          </a:extLst>
        </xdr:cNvPr>
        <xdr:cNvSpPr/>
      </xdr:nvSpPr>
      <xdr:spPr>
        <a:xfrm>
          <a:off x="12954000" y="10107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103612</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2623800" y="9876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108857</xdr:rowOff>
    </xdr:from>
    <xdr:to>
      <xdr:col>82</xdr:col>
      <xdr:colOff>158750</xdr:colOff>
      <xdr:row>59</xdr:row>
      <xdr:rowOff>39007</xdr:rowOff>
    </xdr:to>
    <xdr:sp macro="" textlink="">
      <xdr:nvSpPr>
        <xdr:cNvPr id="271" name="楕円 270">
          <a:extLst>
            <a:ext uri="{FF2B5EF4-FFF2-40B4-BE49-F238E27FC236}">
              <a16:creationId xmlns:a16="http://schemas.microsoft.com/office/drawing/2014/main" id="{00000000-0008-0000-0400-00000F010000}"/>
            </a:ext>
          </a:extLst>
        </xdr:cNvPr>
        <xdr:cNvSpPr/>
      </xdr:nvSpPr>
      <xdr:spPr>
        <a:xfrm>
          <a:off x="16459200" y="1005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80934</xdr:rowOff>
    </xdr:from>
    <xdr:ext cx="762000" cy="259045"/>
    <xdr:sp macro="" textlink="">
      <xdr:nvSpPr>
        <xdr:cNvPr id="272" name="その他該当値テキスト">
          <a:extLst>
            <a:ext uri="{FF2B5EF4-FFF2-40B4-BE49-F238E27FC236}">
              <a16:creationId xmlns:a16="http://schemas.microsoft.com/office/drawing/2014/main" id="{00000000-0008-0000-0400-000010010000}"/>
            </a:ext>
          </a:extLst>
        </xdr:cNvPr>
        <xdr:cNvSpPr txBox="1"/>
      </xdr:nvSpPr>
      <xdr:spPr>
        <a:xfrm>
          <a:off x="16598900" y="1002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97972</xdr:rowOff>
    </xdr:from>
    <xdr:to>
      <xdr:col>78</xdr:col>
      <xdr:colOff>120650</xdr:colOff>
      <xdr:row>59</xdr:row>
      <xdr:rowOff>28122</xdr:rowOff>
    </xdr:to>
    <xdr:sp macro="" textlink="">
      <xdr:nvSpPr>
        <xdr:cNvPr id="273" name="楕円 272">
          <a:extLst>
            <a:ext uri="{FF2B5EF4-FFF2-40B4-BE49-F238E27FC236}">
              <a16:creationId xmlns:a16="http://schemas.microsoft.com/office/drawing/2014/main" id="{00000000-0008-0000-0400-000011010000}"/>
            </a:ext>
          </a:extLst>
        </xdr:cNvPr>
        <xdr:cNvSpPr/>
      </xdr:nvSpPr>
      <xdr:spPr>
        <a:xfrm>
          <a:off x="15621000" y="10042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59</xdr:row>
      <xdr:rowOff>12899</xdr:rowOff>
    </xdr:from>
    <xdr:ext cx="736600" cy="259045"/>
    <xdr:sp macro="" textlink="">
      <xdr:nvSpPr>
        <xdr:cNvPr id="274" name="テキスト ボックス 273">
          <a:extLst>
            <a:ext uri="{FF2B5EF4-FFF2-40B4-BE49-F238E27FC236}">
              <a16:creationId xmlns:a16="http://schemas.microsoft.com/office/drawing/2014/main" id="{00000000-0008-0000-0400-000012010000}"/>
            </a:ext>
          </a:extLst>
        </xdr:cNvPr>
        <xdr:cNvSpPr txBox="1"/>
      </xdr:nvSpPr>
      <xdr:spPr>
        <a:xfrm>
          <a:off x="15290800" y="1012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54428</xdr:rowOff>
    </xdr:from>
    <xdr:to>
      <xdr:col>74</xdr:col>
      <xdr:colOff>31750</xdr:colOff>
      <xdr:row>58</xdr:row>
      <xdr:rowOff>156028</xdr:rowOff>
    </xdr:to>
    <xdr:sp macro="" textlink="">
      <xdr:nvSpPr>
        <xdr:cNvPr id="275" name="楕円 274">
          <a:extLst>
            <a:ext uri="{FF2B5EF4-FFF2-40B4-BE49-F238E27FC236}">
              <a16:creationId xmlns:a16="http://schemas.microsoft.com/office/drawing/2014/main" id="{00000000-0008-0000-0400-000013010000}"/>
            </a:ext>
          </a:extLst>
        </xdr:cNvPr>
        <xdr:cNvSpPr/>
      </xdr:nvSpPr>
      <xdr:spPr>
        <a:xfrm>
          <a:off x="14732000" y="9998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140805</xdr:rowOff>
    </xdr:from>
    <xdr:ext cx="762000" cy="259045"/>
    <xdr:sp macro="" textlink="">
      <xdr:nvSpPr>
        <xdr:cNvPr id="276" name="テキスト ボックス 275">
          <a:extLst>
            <a:ext uri="{FF2B5EF4-FFF2-40B4-BE49-F238E27FC236}">
              <a16:creationId xmlns:a16="http://schemas.microsoft.com/office/drawing/2014/main" id="{00000000-0008-0000-0400-000014010000}"/>
            </a:ext>
          </a:extLst>
        </xdr:cNvPr>
        <xdr:cNvSpPr txBox="1"/>
      </xdr:nvSpPr>
      <xdr:spPr>
        <a:xfrm>
          <a:off x="14401800" y="10084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43543</xdr:rowOff>
    </xdr:from>
    <xdr:to>
      <xdr:col>69</xdr:col>
      <xdr:colOff>142875</xdr:colOff>
      <xdr:row>58</xdr:row>
      <xdr:rowOff>145143</xdr:rowOff>
    </xdr:to>
    <xdr:sp macro="" textlink="">
      <xdr:nvSpPr>
        <xdr:cNvPr id="277" name="楕円 276">
          <a:extLst>
            <a:ext uri="{FF2B5EF4-FFF2-40B4-BE49-F238E27FC236}">
              <a16:creationId xmlns:a16="http://schemas.microsoft.com/office/drawing/2014/main" id="{00000000-0008-0000-0400-000015010000}"/>
            </a:ext>
          </a:extLst>
        </xdr:cNvPr>
        <xdr:cNvSpPr/>
      </xdr:nvSpPr>
      <xdr:spPr>
        <a:xfrm>
          <a:off x="13843000" y="998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155320</xdr:rowOff>
    </xdr:from>
    <xdr:ext cx="762000" cy="259045"/>
    <xdr:sp macro="" textlink="">
      <xdr:nvSpPr>
        <xdr:cNvPr id="278" name="テキスト ボックス 277">
          <a:extLst>
            <a:ext uri="{FF2B5EF4-FFF2-40B4-BE49-F238E27FC236}">
              <a16:creationId xmlns:a16="http://schemas.microsoft.com/office/drawing/2014/main" id="{00000000-0008-0000-0400-000016010000}"/>
            </a:ext>
          </a:extLst>
        </xdr:cNvPr>
        <xdr:cNvSpPr txBox="1"/>
      </xdr:nvSpPr>
      <xdr:spPr>
        <a:xfrm>
          <a:off x="13512800" y="975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13607</xdr:rowOff>
    </xdr:from>
    <xdr:to>
      <xdr:col>65</xdr:col>
      <xdr:colOff>53975</xdr:colOff>
      <xdr:row>59</xdr:row>
      <xdr:rowOff>115207</xdr:rowOff>
    </xdr:to>
    <xdr:sp macro="" textlink="">
      <xdr:nvSpPr>
        <xdr:cNvPr id="279" name="楕円 278">
          <a:extLst>
            <a:ext uri="{FF2B5EF4-FFF2-40B4-BE49-F238E27FC236}">
              <a16:creationId xmlns:a16="http://schemas.microsoft.com/office/drawing/2014/main" id="{00000000-0008-0000-0400-000017010000}"/>
            </a:ext>
          </a:extLst>
        </xdr:cNvPr>
        <xdr:cNvSpPr/>
      </xdr:nvSpPr>
      <xdr:spPr>
        <a:xfrm>
          <a:off x="12954000" y="1012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99984</xdr:rowOff>
    </xdr:from>
    <xdr:ext cx="762000" cy="259045"/>
    <xdr:sp macro="" textlink="">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2623800" y="1021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類似団体と比較すると</a:t>
          </a:r>
          <a:r>
            <a:rPr kumimoji="1" lang="en-US" altLang="ja-JP" sz="1200">
              <a:latin typeface="ＭＳ Ｐゴシック" panose="020B0600070205080204" pitchFamily="50" charset="-128"/>
              <a:ea typeface="ＭＳ Ｐゴシック" panose="020B0600070205080204" pitchFamily="50" charset="-128"/>
            </a:rPr>
            <a:t>7.8</a:t>
          </a:r>
          <a:r>
            <a:rPr kumimoji="1" lang="ja-JP" altLang="en-US" sz="1200">
              <a:latin typeface="ＭＳ Ｐゴシック" panose="020B0600070205080204" pitchFamily="50" charset="-128"/>
              <a:ea typeface="ＭＳ Ｐゴシック" panose="020B0600070205080204" pitchFamily="50" charset="-128"/>
            </a:rPr>
            <a:t>ポイント下回り、前年度と比較すると</a:t>
          </a:r>
          <a:r>
            <a:rPr kumimoji="1" lang="en-US" altLang="ja-JP" sz="1200">
              <a:latin typeface="ＭＳ Ｐゴシック" panose="020B0600070205080204" pitchFamily="50" charset="-128"/>
              <a:ea typeface="ＭＳ Ｐゴシック" panose="020B0600070205080204" pitchFamily="50" charset="-128"/>
            </a:rPr>
            <a:t>0.3</a:t>
          </a:r>
          <a:r>
            <a:rPr kumimoji="1" lang="ja-JP" altLang="en-US" sz="1200">
              <a:latin typeface="ＭＳ Ｐゴシック" panose="020B0600070205080204" pitchFamily="50" charset="-128"/>
              <a:ea typeface="ＭＳ Ｐゴシック" panose="020B0600070205080204" pitchFamily="50" charset="-128"/>
            </a:rPr>
            <a:t>ポイント増加した。増加した主な要因は、御船地区衛生施設組合負担金において、物件費・維持補修費の増</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a:t>
          </a:r>
          <a:r>
            <a:rPr kumimoji="1" lang="en-US" altLang="ja-JP" sz="1200">
              <a:latin typeface="ＭＳ Ｐゴシック" panose="020B0600070205080204" pitchFamily="50" charset="-128"/>
              <a:ea typeface="ＭＳ Ｐゴシック" panose="020B0600070205080204" pitchFamily="50" charset="-128"/>
            </a:rPr>
            <a:t>4,847</a:t>
          </a:r>
          <a:r>
            <a:rPr kumimoji="1" lang="ja-JP" altLang="en-US" sz="1200">
              <a:latin typeface="ＭＳ Ｐゴシック" panose="020B0600070205080204" pitchFamily="50" charset="-128"/>
              <a:ea typeface="ＭＳ Ｐゴシック" panose="020B0600070205080204" pitchFamily="50" charset="-128"/>
            </a:rPr>
            <a:t>千円</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により負担金が増加したことや、上益城消防組合負担金について組合が起こした地方債の償還に係る公債費が増加</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a:t>
          </a:r>
          <a:r>
            <a:rPr kumimoji="1" lang="en-US" altLang="ja-JP" sz="1200">
              <a:latin typeface="ＭＳ Ｐゴシック" panose="020B0600070205080204" pitchFamily="50" charset="-128"/>
              <a:ea typeface="ＭＳ Ｐゴシック" panose="020B0600070205080204" pitchFamily="50" charset="-128"/>
            </a:rPr>
            <a:t>1,793</a:t>
          </a:r>
          <a:r>
            <a:rPr kumimoji="1" lang="ja-JP" altLang="en-US" sz="1200">
              <a:latin typeface="ＭＳ Ｐゴシック" panose="020B0600070205080204" pitchFamily="50" charset="-128"/>
              <a:ea typeface="ＭＳ Ｐゴシック" panose="020B0600070205080204" pitchFamily="50" charset="-128"/>
            </a:rPr>
            <a:t>千円</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したことなどによるものである。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今後も、重要性・緊急性を勘案したうえで、引き続き適切な補助金等改革を実施する。</a:t>
          </a:r>
          <a:endParaRPr kumimoji="1" lang="en-US" altLang="ja-JP" sz="12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6" name="テキスト ボックス 295">
          <a:extLst>
            <a:ext uri="{FF2B5EF4-FFF2-40B4-BE49-F238E27FC236}">
              <a16:creationId xmlns:a16="http://schemas.microsoft.com/office/drawing/2014/main" id="{00000000-0008-0000-0400-000028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8" name="テキスト ボックス 297">
          <a:extLst>
            <a:ext uri="{FF2B5EF4-FFF2-40B4-BE49-F238E27FC236}">
              <a16:creationId xmlns:a16="http://schemas.microsoft.com/office/drawing/2014/main" id="{00000000-0008-0000-0400-00002A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300" name="テキスト ボックス 299">
          <a:extLst>
            <a:ext uri="{FF2B5EF4-FFF2-40B4-BE49-F238E27FC236}">
              <a16:creationId xmlns:a16="http://schemas.microsoft.com/office/drawing/2014/main" id="{00000000-0008-0000-0400-00002C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2" name="テキスト ボックス 301">
          <a:extLst>
            <a:ext uri="{FF2B5EF4-FFF2-40B4-BE49-F238E27FC236}">
              <a16:creationId xmlns:a16="http://schemas.microsoft.com/office/drawing/2014/main" id="{00000000-0008-0000-0400-00002E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4" name="補助費等グラフ枠">
          <a:extLst>
            <a:ext uri="{FF2B5EF4-FFF2-40B4-BE49-F238E27FC236}">
              <a16:creationId xmlns:a16="http://schemas.microsoft.com/office/drawing/2014/main" id="{00000000-0008-0000-0400-000030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127000</xdr:rowOff>
    </xdr:from>
    <xdr:to>
      <xdr:col>82</xdr:col>
      <xdr:colOff>107950</xdr:colOff>
      <xdr:row>40</xdr:row>
      <xdr:rowOff>168148</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flipV="1">
          <a:off x="16510000" y="5956300"/>
          <a:ext cx="0" cy="10698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140225</xdr:rowOff>
    </xdr:from>
    <xdr:ext cx="762000" cy="259045"/>
    <xdr:sp macro="" textlink="">
      <xdr:nvSpPr>
        <xdr:cNvPr id="306" name="補助費等最小値テキスト">
          <a:extLst>
            <a:ext uri="{FF2B5EF4-FFF2-40B4-BE49-F238E27FC236}">
              <a16:creationId xmlns:a16="http://schemas.microsoft.com/office/drawing/2014/main" id="{00000000-0008-0000-0400-000032010000}"/>
            </a:ext>
          </a:extLst>
        </xdr:cNvPr>
        <xdr:cNvSpPr txBox="1"/>
      </xdr:nvSpPr>
      <xdr:spPr>
        <a:xfrm>
          <a:off x="16598900" y="6998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168148</xdr:rowOff>
    </xdr:from>
    <xdr:to>
      <xdr:col>82</xdr:col>
      <xdr:colOff>196850</xdr:colOff>
      <xdr:row>40</xdr:row>
      <xdr:rowOff>168148</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6421100" y="7026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41927</xdr:rowOff>
    </xdr:from>
    <xdr:ext cx="762000" cy="259045"/>
    <xdr:sp macro="" textlink="">
      <xdr:nvSpPr>
        <xdr:cNvPr id="308" name="補助費等最大値テキスト">
          <a:extLst>
            <a:ext uri="{FF2B5EF4-FFF2-40B4-BE49-F238E27FC236}">
              <a16:creationId xmlns:a16="http://schemas.microsoft.com/office/drawing/2014/main" id="{00000000-0008-0000-0400-000034010000}"/>
            </a:ext>
          </a:extLst>
        </xdr:cNvPr>
        <xdr:cNvSpPr txBox="1"/>
      </xdr:nvSpPr>
      <xdr:spPr>
        <a:xfrm>
          <a:off x="16598900" y="569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127000</xdr:rowOff>
    </xdr:from>
    <xdr:to>
      <xdr:col>82</xdr:col>
      <xdr:colOff>196850</xdr:colOff>
      <xdr:row>34</xdr:row>
      <xdr:rowOff>127000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6421100" y="595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129286</xdr:rowOff>
    </xdr:from>
    <xdr:to>
      <xdr:col>82</xdr:col>
      <xdr:colOff>107950</xdr:colOff>
      <xdr:row>35</xdr:row>
      <xdr:rowOff>143002</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5671800" y="613003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77995</xdr:rowOff>
    </xdr:from>
    <xdr:ext cx="762000" cy="259045"/>
    <xdr:sp macro="" textlink="">
      <xdr:nvSpPr>
        <xdr:cNvPr id="311" name="補助費等平均値テキスト">
          <a:extLst>
            <a:ext uri="{FF2B5EF4-FFF2-40B4-BE49-F238E27FC236}">
              <a16:creationId xmlns:a16="http://schemas.microsoft.com/office/drawing/2014/main" id="{00000000-0008-0000-0400-000037010000}"/>
            </a:ext>
          </a:extLst>
        </xdr:cNvPr>
        <xdr:cNvSpPr txBox="1"/>
      </xdr:nvSpPr>
      <xdr:spPr>
        <a:xfrm>
          <a:off x="16598900" y="64216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105918</xdr:rowOff>
    </xdr:from>
    <xdr:to>
      <xdr:col>82</xdr:col>
      <xdr:colOff>158750</xdr:colOff>
      <xdr:row>38</xdr:row>
      <xdr:rowOff>36068</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6459200" y="6449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129286</xdr:rowOff>
    </xdr:from>
    <xdr:to>
      <xdr:col>78</xdr:col>
      <xdr:colOff>69850</xdr:colOff>
      <xdr:row>35</xdr:row>
      <xdr:rowOff>129286</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4782800" y="613003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60198</xdr:rowOff>
    </xdr:from>
    <xdr:to>
      <xdr:col>78</xdr:col>
      <xdr:colOff>120650</xdr:colOff>
      <xdr:row>37</xdr:row>
      <xdr:rowOff>161798</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5621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146575</xdr:rowOff>
    </xdr:from>
    <xdr:ext cx="7366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5290800" y="6490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120142</xdr:rowOff>
    </xdr:from>
    <xdr:to>
      <xdr:col>73</xdr:col>
      <xdr:colOff>180975</xdr:colOff>
      <xdr:row>35</xdr:row>
      <xdr:rowOff>129286</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a:off x="13893800" y="612089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19050</xdr:rowOff>
    </xdr:from>
    <xdr:to>
      <xdr:col>74</xdr:col>
      <xdr:colOff>31750</xdr:colOff>
      <xdr:row>37</xdr:row>
      <xdr:rowOff>120650</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4732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105427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401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120142</xdr:rowOff>
    </xdr:from>
    <xdr:to>
      <xdr:col>69</xdr:col>
      <xdr:colOff>92075</xdr:colOff>
      <xdr:row>35</xdr:row>
      <xdr:rowOff>165862</xdr:rowOff>
    </xdr:to>
    <xdr:cxnSp macro="">
      <xdr:nvCxnSpPr>
        <xdr:cNvPr id="319" name="直線コネクタ 318">
          <a:extLst>
            <a:ext uri="{FF2B5EF4-FFF2-40B4-BE49-F238E27FC236}">
              <a16:creationId xmlns:a16="http://schemas.microsoft.com/office/drawing/2014/main" id="{00000000-0008-0000-0400-00003F010000}"/>
            </a:ext>
          </a:extLst>
        </xdr:cNvPr>
        <xdr:cNvCxnSpPr/>
      </xdr:nvCxnSpPr>
      <xdr:spPr>
        <a:xfrm flipV="1">
          <a:off x="13004800" y="612089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163068</xdr:rowOff>
    </xdr:from>
    <xdr:to>
      <xdr:col>69</xdr:col>
      <xdr:colOff>142875</xdr:colOff>
      <xdr:row>37</xdr:row>
      <xdr:rowOff>93218</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3843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77995</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3512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46482</xdr:rowOff>
    </xdr:from>
    <xdr:to>
      <xdr:col>65</xdr:col>
      <xdr:colOff>53975</xdr:colOff>
      <xdr:row>37</xdr:row>
      <xdr:rowOff>148082</xdr:rowOff>
    </xdr:to>
    <xdr:sp macro="" textlink="">
      <xdr:nvSpPr>
        <xdr:cNvPr id="322" name="フローチャート: 判断 321">
          <a:extLst>
            <a:ext uri="{FF2B5EF4-FFF2-40B4-BE49-F238E27FC236}">
              <a16:creationId xmlns:a16="http://schemas.microsoft.com/office/drawing/2014/main" id="{00000000-0008-0000-0400-000042010000}"/>
            </a:ext>
          </a:extLst>
        </xdr:cNvPr>
        <xdr:cNvSpPr/>
      </xdr:nvSpPr>
      <xdr:spPr>
        <a:xfrm>
          <a:off x="12954000" y="6390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132859</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2623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92202</xdr:rowOff>
    </xdr:from>
    <xdr:to>
      <xdr:col>82</xdr:col>
      <xdr:colOff>158750</xdr:colOff>
      <xdr:row>36</xdr:row>
      <xdr:rowOff>22352</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6459200" y="6092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108729</xdr:rowOff>
    </xdr:from>
    <xdr:ext cx="762000" cy="259045"/>
    <xdr:sp macro="" textlink="">
      <xdr:nvSpPr>
        <xdr:cNvPr id="330" name="補助費等該当値テキスト">
          <a:extLst>
            <a:ext uri="{FF2B5EF4-FFF2-40B4-BE49-F238E27FC236}">
              <a16:creationId xmlns:a16="http://schemas.microsoft.com/office/drawing/2014/main" id="{00000000-0008-0000-0400-00004A010000}"/>
            </a:ext>
          </a:extLst>
        </xdr:cNvPr>
        <xdr:cNvSpPr txBox="1"/>
      </xdr:nvSpPr>
      <xdr:spPr>
        <a:xfrm>
          <a:off x="16598900" y="593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78486</xdr:rowOff>
    </xdr:from>
    <xdr:to>
      <xdr:col>78</xdr:col>
      <xdr:colOff>120650</xdr:colOff>
      <xdr:row>36</xdr:row>
      <xdr:rowOff>8636</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5621000" y="607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18813</xdr:rowOff>
    </xdr:from>
    <xdr:ext cx="7366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5290800" y="58481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78486</xdr:rowOff>
    </xdr:from>
    <xdr:to>
      <xdr:col>74</xdr:col>
      <xdr:colOff>31750</xdr:colOff>
      <xdr:row>36</xdr:row>
      <xdr:rowOff>8636</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4732000" y="607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18813</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4401800" y="5848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69342</xdr:rowOff>
    </xdr:from>
    <xdr:to>
      <xdr:col>69</xdr:col>
      <xdr:colOff>142875</xdr:colOff>
      <xdr:row>35</xdr:row>
      <xdr:rowOff>170942</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3843000" y="6070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9669</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3512800" y="5838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115062</xdr:rowOff>
    </xdr:from>
    <xdr:to>
      <xdr:col>65</xdr:col>
      <xdr:colOff>53975</xdr:colOff>
      <xdr:row>36</xdr:row>
      <xdr:rowOff>45212</xdr:rowOff>
    </xdr:to>
    <xdr:sp macro="" textlink="">
      <xdr:nvSpPr>
        <xdr:cNvPr id="337" name="楕円 336">
          <a:extLst>
            <a:ext uri="{FF2B5EF4-FFF2-40B4-BE49-F238E27FC236}">
              <a16:creationId xmlns:a16="http://schemas.microsoft.com/office/drawing/2014/main" id="{00000000-0008-0000-0400-000051010000}"/>
            </a:ext>
          </a:extLst>
        </xdr:cNvPr>
        <xdr:cNvSpPr/>
      </xdr:nvSpPr>
      <xdr:spPr>
        <a:xfrm>
          <a:off x="12954000" y="611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55389</xdr:rowOff>
    </xdr:from>
    <xdr:ext cx="7620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12623800" y="5884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類似団体と比較すると</a:t>
          </a:r>
          <a:r>
            <a:rPr kumimoji="1" lang="en-US" altLang="ja-JP" sz="1200">
              <a:latin typeface="ＭＳ Ｐゴシック" panose="020B0600070205080204" pitchFamily="50" charset="-128"/>
              <a:ea typeface="ＭＳ Ｐゴシック" panose="020B0600070205080204" pitchFamily="50" charset="-128"/>
            </a:rPr>
            <a:t>10.9</a:t>
          </a:r>
          <a:r>
            <a:rPr kumimoji="1" lang="ja-JP" altLang="en-US" sz="1200">
              <a:latin typeface="ＭＳ Ｐゴシック" panose="020B0600070205080204" pitchFamily="50" charset="-128"/>
              <a:ea typeface="ＭＳ Ｐゴシック" panose="020B0600070205080204" pitchFamily="50" charset="-128"/>
            </a:rPr>
            <a:t>ポイント上回っており、前年度と比較すると</a:t>
          </a:r>
          <a:r>
            <a:rPr kumimoji="1" lang="en-US" altLang="ja-JP" sz="1200">
              <a:latin typeface="ＭＳ Ｐゴシック" panose="020B0600070205080204" pitchFamily="50" charset="-128"/>
              <a:ea typeface="ＭＳ Ｐゴシック" panose="020B0600070205080204" pitchFamily="50" charset="-128"/>
            </a:rPr>
            <a:t>1.8</a:t>
          </a:r>
          <a:r>
            <a:rPr kumimoji="1" lang="ja-JP" altLang="en-US" sz="1200">
              <a:latin typeface="ＭＳ Ｐゴシック" panose="020B0600070205080204" pitchFamily="50" charset="-128"/>
              <a:ea typeface="ＭＳ Ｐゴシック" panose="020B0600070205080204" pitchFamily="50" charset="-128"/>
            </a:rPr>
            <a:t>ポイント減少している。この主な要因は、中学校校舎改築事業において借入を実施した（旧）緊急防災・減災事業債の完済による減（▲</a:t>
          </a:r>
          <a:r>
            <a:rPr kumimoji="1" lang="en-US" altLang="ja-JP" sz="1200">
              <a:latin typeface="ＭＳ Ｐゴシック" panose="020B0600070205080204" pitchFamily="50" charset="-128"/>
              <a:ea typeface="ＭＳ Ｐゴシック" panose="020B0600070205080204" pitchFamily="50" charset="-128"/>
            </a:rPr>
            <a:t>66,352</a:t>
          </a:r>
          <a:r>
            <a:rPr kumimoji="1" lang="ja-JP" altLang="en-US" sz="1200">
              <a:latin typeface="ＭＳ Ｐゴシック" panose="020B0600070205080204" pitchFamily="50" charset="-128"/>
              <a:ea typeface="ＭＳ Ｐゴシック" panose="020B0600070205080204" pitchFamily="50" charset="-128"/>
            </a:rPr>
            <a:t>千円）などによるものである。今後は、令和</a:t>
          </a:r>
          <a:r>
            <a:rPr kumimoji="1" lang="en-US" altLang="ja-JP" sz="1200">
              <a:latin typeface="ＭＳ Ｐゴシック" panose="020B0600070205080204" pitchFamily="50" charset="-128"/>
              <a:ea typeface="ＭＳ Ｐゴシック" panose="020B0600070205080204" pitchFamily="50" charset="-128"/>
            </a:rPr>
            <a:t>4</a:t>
          </a:r>
          <a:r>
            <a:rPr kumimoji="1" lang="ja-JP" altLang="en-US" sz="1200">
              <a:latin typeface="ＭＳ Ｐゴシック" panose="020B0600070205080204" pitchFamily="50" charset="-128"/>
              <a:ea typeface="ＭＳ Ｐゴシック" panose="020B0600070205080204" pitchFamily="50" charset="-128"/>
            </a:rPr>
            <a:t>年度まで続いた公営住宅建替事業に係る地方債の償還が随時本格化することから増加することが見込まれるため、その他の事業について緊急度や住民ニーズを的確に把握し事業自体を選択し、地方債発行を抑え、公債費の抑制に努める。</a:t>
          </a:r>
          <a:endParaRPr kumimoji="1" lang="en-US" altLang="ja-JP" sz="12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a:extLst>
            <a:ext uri="{FF2B5EF4-FFF2-40B4-BE49-F238E27FC236}">
              <a16:creationId xmlns:a16="http://schemas.microsoft.com/office/drawing/2014/main" id="{00000000-0008-0000-0400-00006A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62992</xdr:rowOff>
    </xdr:from>
    <xdr:to>
      <xdr:col>24</xdr:col>
      <xdr:colOff>25400</xdr:colOff>
      <xdr:row>80</xdr:row>
      <xdr:rowOff>140715</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4826000" y="12750292"/>
          <a:ext cx="0" cy="11064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112792</xdr:rowOff>
    </xdr:from>
    <xdr:ext cx="762000" cy="259045"/>
    <xdr:sp macro="" textlink="">
      <xdr:nvSpPr>
        <xdr:cNvPr id="364" name="公債費最小値テキスト">
          <a:extLst>
            <a:ext uri="{FF2B5EF4-FFF2-40B4-BE49-F238E27FC236}">
              <a16:creationId xmlns:a16="http://schemas.microsoft.com/office/drawing/2014/main" id="{00000000-0008-0000-0400-00006C010000}"/>
            </a:ext>
          </a:extLst>
        </xdr:cNvPr>
        <xdr:cNvSpPr txBox="1"/>
      </xdr:nvSpPr>
      <xdr:spPr>
        <a:xfrm>
          <a:off x="4914900" y="13828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140715</xdr:rowOff>
    </xdr:from>
    <xdr:to>
      <xdr:col>24</xdr:col>
      <xdr:colOff>114300</xdr:colOff>
      <xdr:row>80</xdr:row>
      <xdr:rowOff>140715</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4737100" y="13856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149369</xdr:rowOff>
    </xdr:from>
    <xdr:ext cx="762000" cy="259045"/>
    <xdr:sp macro="" textlink="">
      <xdr:nvSpPr>
        <xdr:cNvPr id="366" name="公債費最大値テキスト">
          <a:extLst>
            <a:ext uri="{FF2B5EF4-FFF2-40B4-BE49-F238E27FC236}">
              <a16:creationId xmlns:a16="http://schemas.microsoft.com/office/drawing/2014/main" id="{00000000-0008-0000-0400-00006E010000}"/>
            </a:ext>
          </a:extLst>
        </xdr:cNvPr>
        <xdr:cNvSpPr txBox="1"/>
      </xdr:nvSpPr>
      <xdr:spPr>
        <a:xfrm>
          <a:off x="4914900" y="12493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62992</xdr:rowOff>
    </xdr:from>
    <xdr:to>
      <xdr:col>24</xdr:col>
      <xdr:colOff>114300</xdr:colOff>
      <xdr:row>74</xdr:row>
      <xdr:rowOff>62992</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2750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80</xdr:row>
      <xdr:rowOff>40132</xdr:rowOff>
    </xdr:from>
    <xdr:to>
      <xdr:col>24</xdr:col>
      <xdr:colOff>25400</xdr:colOff>
      <xdr:row>80</xdr:row>
      <xdr:rowOff>122428</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flipV="1">
          <a:off x="3987800" y="13756132"/>
          <a:ext cx="8382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21862</xdr:rowOff>
    </xdr:from>
    <xdr:ext cx="762000" cy="259045"/>
    <xdr:sp macro="" textlink="">
      <xdr:nvSpPr>
        <xdr:cNvPr id="369" name="公債費平均値テキスト">
          <a:extLst>
            <a:ext uri="{FF2B5EF4-FFF2-40B4-BE49-F238E27FC236}">
              <a16:creationId xmlns:a16="http://schemas.microsoft.com/office/drawing/2014/main" id="{00000000-0008-0000-0400-000071010000}"/>
            </a:ext>
          </a:extLst>
        </xdr:cNvPr>
        <xdr:cNvSpPr txBox="1"/>
      </xdr:nvSpPr>
      <xdr:spPr>
        <a:xfrm>
          <a:off x="4914900" y="13052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5335</xdr:rowOff>
    </xdr:from>
    <xdr:to>
      <xdr:col>24</xdr:col>
      <xdr:colOff>76200</xdr:colOff>
      <xdr:row>77</xdr:row>
      <xdr:rowOff>106935</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4775200" y="1320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80</xdr:row>
      <xdr:rowOff>81280</xdr:rowOff>
    </xdr:from>
    <xdr:to>
      <xdr:col>19</xdr:col>
      <xdr:colOff>187325</xdr:colOff>
      <xdr:row>80</xdr:row>
      <xdr:rowOff>122428</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3098800" y="1379728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41911</xdr:rowOff>
    </xdr:from>
    <xdr:to>
      <xdr:col>20</xdr:col>
      <xdr:colOff>38100</xdr:colOff>
      <xdr:row>77</xdr:row>
      <xdr:rowOff>143511</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3937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153688</xdr:rowOff>
    </xdr:from>
    <xdr:ext cx="7366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606800" y="13012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79</xdr:row>
      <xdr:rowOff>156718</xdr:rowOff>
    </xdr:from>
    <xdr:to>
      <xdr:col>15</xdr:col>
      <xdr:colOff>98425</xdr:colOff>
      <xdr:row>80</xdr:row>
      <xdr:rowOff>81280</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2209800" y="13701268"/>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46482</xdr:rowOff>
    </xdr:from>
    <xdr:to>
      <xdr:col>15</xdr:col>
      <xdr:colOff>149225</xdr:colOff>
      <xdr:row>77</xdr:row>
      <xdr:rowOff>148082</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048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158259</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717800" y="1301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79</xdr:row>
      <xdr:rowOff>156718</xdr:rowOff>
    </xdr:from>
    <xdr:to>
      <xdr:col>11</xdr:col>
      <xdr:colOff>9525</xdr:colOff>
      <xdr:row>80</xdr:row>
      <xdr:rowOff>12700</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flipV="1">
          <a:off x="1320800" y="1370126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9906</xdr:rowOff>
    </xdr:from>
    <xdr:to>
      <xdr:col>11</xdr:col>
      <xdr:colOff>60325</xdr:colOff>
      <xdr:row>77</xdr:row>
      <xdr:rowOff>111506</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2159000" y="1321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121683</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828800" y="12980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32765</xdr:rowOff>
    </xdr:from>
    <xdr:to>
      <xdr:col>6</xdr:col>
      <xdr:colOff>171450</xdr:colOff>
      <xdr:row>77</xdr:row>
      <xdr:rowOff>134365</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1270000" y="132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144542</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939800" y="1300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79</xdr:row>
      <xdr:rowOff>160782</xdr:rowOff>
    </xdr:from>
    <xdr:to>
      <xdr:col>24</xdr:col>
      <xdr:colOff>76200</xdr:colOff>
      <xdr:row>80</xdr:row>
      <xdr:rowOff>90932</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4775200" y="13705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79</xdr:row>
      <xdr:rowOff>69359</xdr:rowOff>
    </xdr:from>
    <xdr:ext cx="762000" cy="259045"/>
    <xdr:sp macro="" textlink="">
      <xdr:nvSpPr>
        <xdr:cNvPr id="388" name="公債費該当値テキスト">
          <a:extLst>
            <a:ext uri="{FF2B5EF4-FFF2-40B4-BE49-F238E27FC236}">
              <a16:creationId xmlns:a16="http://schemas.microsoft.com/office/drawing/2014/main" id="{00000000-0008-0000-0400-000084010000}"/>
            </a:ext>
          </a:extLst>
        </xdr:cNvPr>
        <xdr:cNvSpPr txBox="1"/>
      </xdr:nvSpPr>
      <xdr:spPr>
        <a:xfrm>
          <a:off x="4914900" y="13613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80</xdr:row>
      <xdr:rowOff>71628</xdr:rowOff>
    </xdr:from>
    <xdr:to>
      <xdr:col>20</xdr:col>
      <xdr:colOff>38100</xdr:colOff>
      <xdr:row>81</xdr:row>
      <xdr:rowOff>1778</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3937000" y="13787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80</xdr:row>
      <xdr:rowOff>158005</xdr:rowOff>
    </xdr:from>
    <xdr:ext cx="7366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606800" y="13874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80</xdr:row>
      <xdr:rowOff>30480</xdr:rowOff>
    </xdr:from>
    <xdr:to>
      <xdr:col>15</xdr:col>
      <xdr:colOff>149225</xdr:colOff>
      <xdr:row>80</xdr:row>
      <xdr:rowOff>132080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048000" y="1374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80</xdr:row>
      <xdr:rowOff>116857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2717800" y="1383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79</xdr:row>
      <xdr:rowOff>105918</xdr:rowOff>
    </xdr:from>
    <xdr:to>
      <xdr:col>11</xdr:col>
      <xdr:colOff>60325</xdr:colOff>
      <xdr:row>80</xdr:row>
      <xdr:rowOff>36068</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2159000" y="13650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80</xdr:row>
      <xdr:rowOff>20845</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828800" y="13736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79</xdr:row>
      <xdr:rowOff>133350</xdr:rowOff>
    </xdr:from>
    <xdr:to>
      <xdr:col>6</xdr:col>
      <xdr:colOff>171450</xdr:colOff>
      <xdr:row>80</xdr:row>
      <xdr:rowOff>63500</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1270000" y="1367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80</xdr:row>
      <xdr:rowOff>48277</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939800" y="1376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類似団体と比較すると</a:t>
          </a:r>
          <a:r>
            <a:rPr kumimoji="1" lang="en-US" altLang="ja-JP" sz="1100">
              <a:latin typeface="ＭＳ Ｐゴシック" panose="020B0600070205080204" pitchFamily="50" charset="-128"/>
              <a:ea typeface="ＭＳ Ｐゴシック" panose="020B0600070205080204" pitchFamily="50" charset="-128"/>
            </a:rPr>
            <a:t>15.4</a:t>
          </a:r>
          <a:r>
            <a:rPr kumimoji="1" lang="ja-JP" altLang="en-US" sz="1100">
              <a:latin typeface="ＭＳ Ｐゴシック" panose="020B0600070205080204" pitchFamily="50" charset="-128"/>
              <a:ea typeface="ＭＳ Ｐゴシック" panose="020B0600070205080204" pitchFamily="50" charset="-128"/>
            </a:rPr>
            <a:t>ポイント下回っており、前年度と比較すると</a:t>
          </a:r>
          <a:r>
            <a:rPr kumimoji="1" lang="en-US" altLang="ja-JP" sz="1100">
              <a:latin typeface="ＭＳ Ｐゴシック" panose="020B0600070205080204" pitchFamily="50" charset="-128"/>
              <a:ea typeface="ＭＳ Ｐゴシック" panose="020B0600070205080204" pitchFamily="50" charset="-128"/>
            </a:rPr>
            <a:t>2.8</a:t>
          </a:r>
          <a:r>
            <a:rPr kumimoji="1" lang="ja-JP" altLang="en-US" sz="1100">
              <a:latin typeface="ＭＳ Ｐゴシック" panose="020B0600070205080204" pitchFamily="50" charset="-128"/>
              <a:ea typeface="ＭＳ Ｐゴシック" panose="020B0600070205080204" pitchFamily="50" charset="-128"/>
            </a:rPr>
            <a:t>ポイント増加している。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指標の傾向としては、人件費の増加幅が大きくなっている。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これは、会計年度任用職員の定期昇給や定年年齢の段階的な引き上げ開始によるものである。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また、扶助費においては、介護給付・訓練等給付費をはじめ障害児通所支援給付費・養護老人ホーム入所措置費が増加している状況にあり今後もこの傾向は続くことが見込まれるため、その他の経費については抑制し経常経費の削減に努める。</a:t>
          </a:r>
          <a:endParaRPr kumimoji="1" lang="en-US" altLang="ja-JP" sz="11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3" name="公債費以外グラフ枠">
          <a:extLst>
            <a:ext uri="{FF2B5EF4-FFF2-40B4-BE49-F238E27FC236}">
              <a16:creationId xmlns:a16="http://schemas.microsoft.com/office/drawing/2014/main" id="{00000000-0008-0000-0400-0000A7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88900</xdr:rowOff>
    </xdr:from>
    <xdr:to>
      <xdr:col>82</xdr:col>
      <xdr:colOff>107950</xdr:colOff>
      <xdr:row>81</xdr:row>
      <xdr:rowOff>119380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flipV="1">
          <a:off x="16510000" y="12776200"/>
          <a:ext cx="0" cy="1230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91457</xdr:rowOff>
    </xdr:from>
    <xdr:ext cx="762000" cy="259045"/>
    <xdr:sp macro="" textlink="">
      <xdr:nvSpPr>
        <xdr:cNvPr id="425" name="公債費以外最小値テキスト">
          <a:extLst>
            <a:ext uri="{FF2B5EF4-FFF2-40B4-BE49-F238E27FC236}">
              <a16:creationId xmlns:a16="http://schemas.microsoft.com/office/drawing/2014/main" id="{00000000-0008-0000-0400-0000A9010000}"/>
            </a:ext>
          </a:extLst>
        </xdr:cNvPr>
        <xdr:cNvSpPr txBox="1"/>
      </xdr:nvSpPr>
      <xdr:spPr>
        <a:xfrm>
          <a:off x="16598900" y="13978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119380</xdr:rowOff>
    </xdr:from>
    <xdr:to>
      <xdr:col>82</xdr:col>
      <xdr:colOff>196850</xdr:colOff>
      <xdr:row>81</xdr:row>
      <xdr:rowOff>119380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40068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73</xdr:row>
      <xdr:rowOff>3827</xdr:rowOff>
    </xdr:from>
    <xdr:ext cx="762000" cy="259045"/>
    <xdr:sp macro="" textlink="">
      <xdr:nvSpPr>
        <xdr:cNvPr id="427" name="公債費以外最大値テキスト">
          <a:extLst>
            <a:ext uri="{FF2B5EF4-FFF2-40B4-BE49-F238E27FC236}">
              <a16:creationId xmlns:a16="http://schemas.microsoft.com/office/drawing/2014/main" id="{00000000-0008-0000-0400-0000AB010000}"/>
            </a:ext>
          </a:extLst>
        </xdr:cNvPr>
        <xdr:cNvSpPr txBox="1"/>
      </xdr:nvSpPr>
      <xdr:spPr>
        <a:xfrm>
          <a:off x="16598900" y="1251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88900</xdr:rowOff>
    </xdr:from>
    <xdr:to>
      <xdr:col>82</xdr:col>
      <xdr:colOff>196850</xdr:colOff>
      <xdr:row>74</xdr:row>
      <xdr:rowOff>88900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277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74</xdr:row>
      <xdr:rowOff>62230</xdr:rowOff>
    </xdr:from>
    <xdr:to>
      <xdr:col>82</xdr:col>
      <xdr:colOff>107950</xdr:colOff>
      <xdr:row>74</xdr:row>
      <xdr:rowOff>168910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5671800" y="1274953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162577</xdr:rowOff>
    </xdr:from>
    <xdr:ext cx="762000" cy="259045"/>
    <xdr:sp macro="" textlink="">
      <xdr:nvSpPr>
        <xdr:cNvPr id="430" name="公債費以外平均値テキスト">
          <a:extLst>
            <a:ext uri="{FF2B5EF4-FFF2-40B4-BE49-F238E27FC236}">
              <a16:creationId xmlns:a16="http://schemas.microsoft.com/office/drawing/2014/main" id="{00000000-0008-0000-0400-0000AE010000}"/>
            </a:ext>
          </a:extLst>
        </xdr:cNvPr>
        <xdr:cNvSpPr txBox="1"/>
      </xdr:nvSpPr>
      <xdr:spPr>
        <a:xfrm>
          <a:off x="16598900" y="13364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19050</xdr:rowOff>
    </xdr:from>
    <xdr:to>
      <xdr:col>82</xdr:col>
      <xdr:colOff>158750</xdr:colOff>
      <xdr:row>78</xdr:row>
      <xdr:rowOff>120650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6459200" y="1339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54610</xdr:rowOff>
    </xdr:from>
    <xdr:to>
      <xdr:col>78</xdr:col>
      <xdr:colOff>69850</xdr:colOff>
      <xdr:row>74</xdr:row>
      <xdr:rowOff>62230</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4782800" y="1274191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160020</xdr:rowOff>
    </xdr:from>
    <xdr:to>
      <xdr:col>78</xdr:col>
      <xdr:colOff>120650</xdr:colOff>
      <xdr:row>78</xdr:row>
      <xdr:rowOff>90170</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5621000" y="13361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74947</xdr:rowOff>
    </xdr:from>
    <xdr:ext cx="7366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5290800" y="13448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39370</xdr:rowOff>
    </xdr:from>
    <xdr:to>
      <xdr:col>73</xdr:col>
      <xdr:colOff>180975</xdr:colOff>
      <xdr:row>74</xdr:row>
      <xdr:rowOff>54610</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a:off x="13893800" y="1272667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91439</xdr:rowOff>
    </xdr:from>
    <xdr:to>
      <xdr:col>74</xdr:col>
      <xdr:colOff>31750</xdr:colOff>
      <xdr:row>78</xdr:row>
      <xdr:rowOff>21589</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4732000" y="13293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6366</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401800" y="13379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39370</xdr:rowOff>
    </xdr:from>
    <xdr:to>
      <xdr:col>69</xdr:col>
      <xdr:colOff>92075</xdr:colOff>
      <xdr:row>75</xdr:row>
      <xdr:rowOff>66040</xdr:rowOff>
    </xdr:to>
    <xdr:cxnSp macro="">
      <xdr:nvCxnSpPr>
        <xdr:cNvPr id="438" name="直線コネクタ 437">
          <a:extLst>
            <a:ext uri="{FF2B5EF4-FFF2-40B4-BE49-F238E27FC236}">
              <a16:creationId xmlns:a16="http://schemas.microsoft.com/office/drawing/2014/main" id="{00000000-0008-0000-0400-0000B6010000}"/>
            </a:ext>
          </a:extLst>
        </xdr:cNvPr>
        <xdr:cNvCxnSpPr/>
      </xdr:nvCxnSpPr>
      <xdr:spPr>
        <a:xfrm flipV="1">
          <a:off x="13004800" y="12726670"/>
          <a:ext cx="8890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77</xdr:row>
      <xdr:rowOff>0</xdr:rowOff>
    </xdr:from>
    <xdr:to>
      <xdr:col>69</xdr:col>
      <xdr:colOff>142875</xdr:colOff>
      <xdr:row>77</xdr:row>
      <xdr:rowOff>101600</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3843000" y="1320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86377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3512800" y="1328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11430</xdr:rowOff>
    </xdr:from>
    <xdr:to>
      <xdr:col>65</xdr:col>
      <xdr:colOff>53975</xdr:colOff>
      <xdr:row>78</xdr:row>
      <xdr:rowOff>113030</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2954000" y="1338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97807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623800" y="13470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74</xdr:row>
      <xdr:rowOff>118110</xdr:rowOff>
    </xdr:from>
    <xdr:to>
      <xdr:col>82</xdr:col>
      <xdr:colOff>158750</xdr:colOff>
      <xdr:row>75</xdr:row>
      <xdr:rowOff>48260</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6459200" y="12805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74</xdr:row>
      <xdr:rowOff>26687</xdr:rowOff>
    </xdr:from>
    <xdr:ext cx="762000" cy="259045"/>
    <xdr:sp macro="" textlink="">
      <xdr:nvSpPr>
        <xdr:cNvPr id="449" name="公債費以外該当値テキスト">
          <a:extLst>
            <a:ext uri="{FF2B5EF4-FFF2-40B4-BE49-F238E27FC236}">
              <a16:creationId xmlns:a16="http://schemas.microsoft.com/office/drawing/2014/main" id="{00000000-0008-0000-0400-0000C1010000}"/>
            </a:ext>
          </a:extLst>
        </xdr:cNvPr>
        <xdr:cNvSpPr txBox="1"/>
      </xdr:nvSpPr>
      <xdr:spPr>
        <a:xfrm>
          <a:off x="16598900" y="12713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74</xdr:row>
      <xdr:rowOff>11430</xdr:rowOff>
    </xdr:from>
    <xdr:to>
      <xdr:col>78</xdr:col>
      <xdr:colOff>120650</xdr:colOff>
      <xdr:row>74</xdr:row>
      <xdr:rowOff>113030</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5621000" y="12698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72</xdr:row>
      <xdr:rowOff>123207</xdr:rowOff>
    </xdr:from>
    <xdr:ext cx="7366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5290800" y="124676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74</xdr:row>
      <xdr:rowOff>3810</xdr:rowOff>
    </xdr:from>
    <xdr:to>
      <xdr:col>74</xdr:col>
      <xdr:colOff>31750</xdr:colOff>
      <xdr:row>74</xdr:row>
      <xdr:rowOff>105410</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4732000" y="12691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115587</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4401800" y="12459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73</xdr:row>
      <xdr:rowOff>160020</xdr:rowOff>
    </xdr:from>
    <xdr:to>
      <xdr:col>69</xdr:col>
      <xdr:colOff>142875</xdr:colOff>
      <xdr:row>74</xdr:row>
      <xdr:rowOff>90170</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3843000" y="12675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100347</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3512800" y="12444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15240</xdr:rowOff>
    </xdr:from>
    <xdr:to>
      <xdr:col>65</xdr:col>
      <xdr:colOff>53975</xdr:colOff>
      <xdr:row>75</xdr:row>
      <xdr:rowOff>116840</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2954000" y="1287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127017</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2623800" y="1264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熊本県甲佐町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3175</xdr:rowOff>
    </xdr:from>
    <xdr:to>
      <xdr:col>33</xdr:col>
      <xdr:colOff>114300</xdr:colOff>
      <xdr:row>20</xdr:row>
      <xdr:rowOff>3175</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1" name="人口1人当たり決算額の推移グラフ枠130">
          <a:extLst>
            <a:ext uri="{FF2B5EF4-FFF2-40B4-BE49-F238E27FC236}">
              <a16:creationId xmlns:a16="http://schemas.microsoft.com/office/drawing/2014/main" id="{00000000-0008-0000-0500-000029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167611</xdr:rowOff>
    </xdr:from>
    <xdr:to>
      <xdr:col>29</xdr:col>
      <xdr:colOff>127000</xdr:colOff>
      <xdr:row>18</xdr:row>
      <xdr:rowOff>10234</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flipV="1">
          <a:off x="5651500" y="2101186"/>
          <a:ext cx="0" cy="10427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17</xdr:row>
      <xdr:rowOff>153761</xdr:rowOff>
    </xdr:from>
    <xdr:ext cx="762000" cy="259045"/>
    <xdr:sp macro="" textlink="">
      <xdr:nvSpPr>
        <xdr:cNvPr id="43" name="人口1人当たり決算額の推移最小値テキスト130">
          <a:extLst>
            <a:ext uri="{FF2B5EF4-FFF2-40B4-BE49-F238E27FC236}">
              <a16:creationId xmlns:a16="http://schemas.microsoft.com/office/drawing/2014/main" id="{00000000-0008-0000-0500-00002B000000}"/>
            </a:ext>
          </a:extLst>
        </xdr:cNvPr>
        <xdr:cNvSpPr txBox="1"/>
      </xdr:nvSpPr>
      <xdr:spPr>
        <a:xfrm>
          <a:off x="5740400" y="3116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73,456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18</xdr:row>
      <xdr:rowOff>10234</xdr:rowOff>
    </xdr:from>
    <xdr:to>
      <xdr:col>30</xdr:col>
      <xdr:colOff>25400</xdr:colOff>
      <xdr:row>18</xdr:row>
      <xdr:rowOff>10234</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5562600" y="31439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82538</xdr:rowOff>
    </xdr:from>
    <xdr:ext cx="762000" cy="259045"/>
    <xdr:sp macro="" textlink="">
      <xdr:nvSpPr>
        <xdr:cNvPr id="45" name="人口1人当たり決算額の推移最大値テキスト130">
          <a:extLst>
            <a:ext uri="{FF2B5EF4-FFF2-40B4-BE49-F238E27FC236}">
              <a16:creationId xmlns:a16="http://schemas.microsoft.com/office/drawing/2014/main" id="{00000000-0008-0000-0500-00002D000000}"/>
            </a:ext>
          </a:extLst>
        </xdr:cNvPr>
        <xdr:cNvSpPr txBox="1"/>
      </xdr:nvSpPr>
      <xdr:spPr>
        <a:xfrm>
          <a:off x="5740400" y="1844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301,534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167611</xdr:rowOff>
    </xdr:from>
    <xdr:to>
      <xdr:col>30</xdr:col>
      <xdr:colOff>25400</xdr:colOff>
      <xdr:row>11</xdr:row>
      <xdr:rowOff>167611</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5562600" y="21011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114247</xdr:rowOff>
    </xdr:from>
    <xdr:to>
      <xdr:col>29</xdr:col>
      <xdr:colOff>127000</xdr:colOff>
      <xdr:row>16</xdr:row>
      <xdr:rowOff>171406</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003800" y="2905072"/>
          <a:ext cx="647700" cy="571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19116</xdr:rowOff>
    </xdr:from>
    <xdr:ext cx="762000" cy="259045"/>
    <xdr:sp macro="" textlink="">
      <xdr:nvSpPr>
        <xdr:cNvPr id="48" name="人口1人当たり決算額の推移平均値テキスト130">
          <a:extLst>
            <a:ext uri="{FF2B5EF4-FFF2-40B4-BE49-F238E27FC236}">
              <a16:creationId xmlns:a16="http://schemas.microsoft.com/office/drawing/2014/main" id="{00000000-0008-0000-0500-000030000000}"/>
            </a:ext>
          </a:extLst>
        </xdr:cNvPr>
        <xdr:cNvSpPr txBox="1"/>
      </xdr:nvSpPr>
      <xdr:spPr>
        <a:xfrm>
          <a:off x="5740400" y="2638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2589</xdr:rowOff>
    </xdr:from>
    <xdr:to>
      <xdr:col>29</xdr:col>
      <xdr:colOff>177800</xdr:colOff>
      <xdr:row>16</xdr:row>
      <xdr:rowOff>104189</xdr:rowOff>
    </xdr:to>
    <xdr:sp macro="" textlink="">
      <xdr:nvSpPr>
        <xdr:cNvPr id="49" name="フローチャート: 判断 48">
          <a:extLst>
            <a:ext uri="{FF2B5EF4-FFF2-40B4-BE49-F238E27FC236}">
              <a16:creationId xmlns:a16="http://schemas.microsoft.com/office/drawing/2014/main" id="{00000000-0008-0000-0500-000031000000}"/>
            </a:ext>
          </a:extLst>
        </xdr:cNvPr>
        <xdr:cNvSpPr/>
      </xdr:nvSpPr>
      <xdr:spPr bwMode="auto">
        <a:xfrm>
          <a:off x="5600700" y="27934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168393</xdr:rowOff>
    </xdr:from>
    <xdr:to>
      <xdr:col>26</xdr:col>
      <xdr:colOff>50800</xdr:colOff>
      <xdr:row>16</xdr:row>
      <xdr:rowOff>171406</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a:off x="4305300" y="2959218"/>
          <a:ext cx="698500" cy="30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52049</xdr:rowOff>
    </xdr:from>
    <xdr:to>
      <xdr:col>26</xdr:col>
      <xdr:colOff>101600</xdr:colOff>
      <xdr:row>16</xdr:row>
      <xdr:rowOff>153649</xdr:rowOff>
    </xdr:to>
    <xdr:sp macro="" textlink="">
      <xdr:nvSpPr>
        <xdr:cNvPr id="51" name="フローチャート: 判断 50">
          <a:extLst>
            <a:ext uri="{FF2B5EF4-FFF2-40B4-BE49-F238E27FC236}">
              <a16:creationId xmlns:a16="http://schemas.microsoft.com/office/drawing/2014/main" id="{00000000-0008-0000-0500-000033000000}"/>
            </a:ext>
          </a:extLst>
        </xdr:cNvPr>
        <xdr:cNvSpPr/>
      </xdr:nvSpPr>
      <xdr:spPr bwMode="auto">
        <a:xfrm>
          <a:off x="4953000" y="28428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163826</xdr:rowOff>
    </xdr:from>
    <xdr:ext cx="736600" cy="259045"/>
    <xdr:sp macro="" textlink="">
      <xdr:nvSpPr>
        <xdr:cNvPr id="52" name="テキスト ボックス 51">
          <a:extLst>
            <a:ext uri="{FF2B5EF4-FFF2-40B4-BE49-F238E27FC236}">
              <a16:creationId xmlns:a16="http://schemas.microsoft.com/office/drawing/2014/main" id="{00000000-0008-0000-0500-000034000000}"/>
            </a:ext>
          </a:extLst>
        </xdr:cNvPr>
        <xdr:cNvSpPr txBox="1"/>
      </xdr:nvSpPr>
      <xdr:spPr>
        <a:xfrm>
          <a:off x="4622800" y="26117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157119</xdr:rowOff>
    </xdr:from>
    <xdr:to>
      <xdr:col>22</xdr:col>
      <xdr:colOff>114300</xdr:colOff>
      <xdr:row>16</xdr:row>
      <xdr:rowOff>168393</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a:off x="3606800" y="2947944"/>
          <a:ext cx="698500" cy="112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68632</xdr:rowOff>
    </xdr:from>
    <xdr:to>
      <xdr:col>22</xdr:col>
      <xdr:colOff>165100</xdr:colOff>
      <xdr:row>16</xdr:row>
      <xdr:rowOff>170232</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254500" y="28594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8959</xdr:rowOff>
    </xdr:from>
    <xdr:ext cx="7620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3924300" y="2628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157119</xdr:rowOff>
    </xdr:from>
    <xdr:to>
      <xdr:col>18</xdr:col>
      <xdr:colOff>177800</xdr:colOff>
      <xdr:row>17</xdr:row>
      <xdr:rowOff>6106</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2908300" y="2947944"/>
          <a:ext cx="698500" cy="204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77744</xdr:rowOff>
    </xdr:from>
    <xdr:to>
      <xdr:col>19</xdr:col>
      <xdr:colOff>38100</xdr:colOff>
      <xdr:row>17</xdr:row>
      <xdr:rowOff>7894</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3556000" y="28685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18071</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225800" y="2637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84936</xdr:rowOff>
    </xdr:from>
    <xdr:to>
      <xdr:col>15</xdr:col>
      <xdr:colOff>101600</xdr:colOff>
      <xdr:row>17</xdr:row>
      <xdr:rowOff>15086</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2857500" y="28757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25263</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2527300" y="2644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63447</xdr:rowOff>
    </xdr:from>
    <xdr:to>
      <xdr:col>29</xdr:col>
      <xdr:colOff>177800</xdr:colOff>
      <xdr:row>16</xdr:row>
      <xdr:rowOff>165047</xdr:rowOff>
    </xdr:to>
    <xdr:sp macro="" textlink="">
      <xdr:nvSpPr>
        <xdr:cNvPr id="66" name="楕円 65">
          <a:extLst>
            <a:ext uri="{FF2B5EF4-FFF2-40B4-BE49-F238E27FC236}">
              <a16:creationId xmlns:a16="http://schemas.microsoft.com/office/drawing/2014/main" id="{00000000-0008-0000-0500-000042000000}"/>
            </a:ext>
          </a:extLst>
        </xdr:cNvPr>
        <xdr:cNvSpPr/>
      </xdr:nvSpPr>
      <xdr:spPr bwMode="auto">
        <a:xfrm>
          <a:off x="5600700" y="28542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35524</xdr:rowOff>
    </xdr:from>
    <xdr:ext cx="762000" cy="259045"/>
    <xdr:sp macro="" textlink="">
      <xdr:nvSpPr>
        <xdr:cNvPr id="67" name="人口1人当たり決算額の推移該当値テキスト130">
          <a:extLst>
            <a:ext uri="{FF2B5EF4-FFF2-40B4-BE49-F238E27FC236}">
              <a16:creationId xmlns:a16="http://schemas.microsoft.com/office/drawing/2014/main" id="{00000000-0008-0000-0500-000043000000}"/>
            </a:ext>
          </a:extLst>
        </xdr:cNvPr>
        <xdr:cNvSpPr txBox="1"/>
      </xdr:nvSpPr>
      <xdr:spPr>
        <a:xfrm>
          <a:off x="5740400" y="282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120606</xdr:rowOff>
    </xdr:from>
    <xdr:to>
      <xdr:col>26</xdr:col>
      <xdr:colOff>101600</xdr:colOff>
      <xdr:row>17</xdr:row>
      <xdr:rowOff>50756</xdr:rowOff>
    </xdr:to>
    <xdr:sp macro="" textlink="">
      <xdr:nvSpPr>
        <xdr:cNvPr id="68" name="楕円 67">
          <a:extLst>
            <a:ext uri="{FF2B5EF4-FFF2-40B4-BE49-F238E27FC236}">
              <a16:creationId xmlns:a16="http://schemas.microsoft.com/office/drawing/2014/main" id="{00000000-0008-0000-0500-000044000000}"/>
            </a:ext>
          </a:extLst>
        </xdr:cNvPr>
        <xdr:cNvSpPr/>
      </xdr:nvSpPr>
      <xdr:spPr bwMode="auto">
        <a:xfrm>
          <a:off x="4953000" y="29114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35533</xdr:rowOff>
    </xdr:from>
    <xdr:ext cx="7366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4622800" y="29978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117593</xdr:rowOff>
    </xdr:from>
    <xdr:to>
      <xdr:col>22</xdr:col>
      <xdr:colOff>165100</xdr:colOff>
      <xdr:row>17</xdr:row>
      <xdr:rowOff>47743</xdr:rowOff>
    </xdr:to>
    <xdr:sp macro="" textlink="">
      <xdr:nvSpPr>
        <xdr:cNvPr id="70" name="楕円 69">
          <a:extLst>
            <a:ext uri="{FF2B5EF4-FFF2-40B4-BE49-F238E27FC236}">
              <a16:creationId xmlns:a16="http://schemas.microsoft.com/office/drawing/2014/main" id="{00000000-0008-0000-0500-000046000000}"/>
            </a:ext>
          </a:extLst>
        </xdr:cNvPr>
        <xdr:cNvSpPr/>
      </xdr:nvSpPr>
      <xdr:spPr bwMode="auto">
        <a:xfrm>
          <a:off x="4254500" y="29084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32520</xdr:rowOff>
    </xdr:from>
    <xdr:ext cx="7620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3924300" y="2994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106319</xdr:rowOff>
    </xdr:from>
    <xdr:to>
      <xdr:col>19</xdr:col>
      <xdr:colOff>38100</xdr:colOff>
      <xdr:row>17</xdr:row>
      <xdr:rowOff>36469</xdr:rowOff>
    </xdr:to>
    <xdr:sp macro="" textlink="">
      <xdr:nvSpPr>
        <xdr:cNvPr id="72" name="楕円 71">
          <a:extLst>
            <a:ext uri="{FF2B5EF4-FFF2-40B4-BE49-F238E27FC236}">
              <a16:creationId xmlns:a16="http://schemas.microsoft.com/office/drawing/2014/main" id="{00000000-0008-0000-0500-000048000000}"/>
            </a:ext>
          </a:extLst>
        </xdr:cNvPr>
        <xdr:cNvSpPr/>
      </xdr:nvSpPr>
      <xdr:spPr bwMode="auto">
        <a:xfrm>
          <a:off x="3556000" y="28971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21246</xdr:rowOff>
    </xdr:from>
    <xdr:ext cx="7620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3225800" y="2983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126756</xdr:rowOff>
    </xdr:from>
    <xdr:to>
      <xdr:col>15</xdr:col>
      <xdr:colOff>101600</xdr:colOff>
      <xdr:row>17</xdr:row>
      <xdr:rowOff>56906</xdr:rowOff>
    </xdr:to>
    <xdr:sp macro="" textlink="">
      <xdr:nvSpPr>
        <xdr:cNvPr id="74" name="楕円 73">
          <a:extLst>
            <a:ext uri="{FF2B5EF4-FFF2-40B4-BE49-F238E27FC236}">
              <a16:creationId xmlns:a16="http://schemas.microsoft.com/office/drawing/2014/main" id="{00000000-0008-0000-0500-00004A000000}"/>
            </a:ext>
          </a:extLst>
        </xdr:cNvPr>
        <xdr:cNvSpPr/>
      </xdr:nvSpPr>
      <xdr:spPr bwMode="auto">
        <a:xfrm>
          <a:off x="2857500" y="29175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41683</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2527300" y="3003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6" name="正方形/長方形 75">
          <a:extLst>
            <a:ext uri="{FF2B5EF4-FFF2-40B4-BE49-F238E27FC236}">
              <a16:creationId xmlns:a16="http://schemas.microsoft.com/office/drawing/2014/main" id="{00000000-0008-0000-0500-00004C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7" name="角丸四角形 76">
          <a:extLst>
            <a:ext uri="{FF2B5EF4-FFF2-40B4-BE49-F238E27FC236}">
              <a16:creationId xmlns:a16="http://schemas.microsoft.com/office/drawing/2014/main" id="{00000000-0008-0000-0500-00004D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1" name="直線コネクタ 80">
          <a:extLst>
            <a:ext uri="{FF2B5EF4-FFF2-40B4-BE49-F238E27FC236}">
              <a16:creationId xmlns:a16="http://schemas.microsoft.com/office/drawing/2014/main" id="{00000000-0008-0000-0500-000051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6" name="楕円 85">
          <a:extLst>
            <a:ext uri="{FF2B5EF4-FFF2-40B4-BE49-F238E27FC236}">
              <a16:creationId xmlns:a16="http://schemas.microsoft.com/office/drawing/2014/main" id="{00000000-0008-0000-0500-000056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7" name="フローチャート: 判断 86">
          <a:extLst>
            <a:ext uri="{FF2B5EF4-FFF2-40B4-BE49-F238E27FC236}">
              <a16:creationId xmlns:a16="http://schemas.microsoft.com/office/drawing/2014/main" id="{00000000-0008-0000-0500-000057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8" name="正方形/長方形 87">
          <a:extLst>
            <a:ext uri="{FF2B5EF4-FFF2-40B4-BE49-F238E27FC236}">
              <a16:creationId xmlns:a16="http://schemas.microsoft.com/office/drawing/2014/main" id="{00000000-0008-0000-0500-000058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89" name="テキスト ボックス 88">
          <a:extLst>
            <a:ext uri="{FF2B5EF4-FFF2-40B4-BE49-F238E27FC236}">
              <a16:creationId xmlns:a16="http://schemas.microsoft.com/office/drawing/2014/main" id="{00000000-0008-0000-0500-000059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249987</xdr:rowOff>
    </xdr:from>
    <xdr:to>
      <xdr:col>29</xdr:col>
      <xdr:colOff>127000</xdr:colOff>
      <xdr:row>38</xdr:row>
      <xdr:rowOff>36626</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6174537"/>
          <a:ext cx="0" cy="132968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8703</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476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36626</xdr:rowOff>
    </xdr:from>
    <xdr:to>
      <xdr:col>30</xdr:col>
      <xdr:colOff>25400</xdr:colOff>
      <xdr:row>38</xdr:row>
      <xdr:rowOff>36626</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5042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164914</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918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72,544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249987</xdr:rowOff>
    </xdr:from>
    <xdr:to>
      <xdr:col>30</xdr:col>
      <xdr:colOff>25400</xdr:colOff>
      <xdr:row>33</xdr:row>
      <xdr:rowOff>249987</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617453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329140</xdr:rowOff>
    </xdr:from>
    <xdr:to>
      <xdr:col>29</xdr:col>
      <xdr:colOff>127000</xdr:colOff>
      <xdr:row>36</xdr:row>
      <xdr:rowOff>49028</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003800" y="6939490"/>
          <a:ext cx="647700" cy="627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36</xdr:row>
      <xdr:rowOff>33805</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9870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54959</xdr:rowOff>
    </xdr:from>
    <xdr:to>
      <xdr:col>29</xdr:col>
      <xdr:colOff>177800</xdr:colOff>
      <xdr:row>36</xdr:row>
      <xdr:rowOff>156559</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70082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329140</xdr:rowOff>
    </xdr:from>
    <xdr:to>
      <xdr:col>26</xdr:col>
      <xdr:colOff>50800</xdr:colOff>
      <xdr:row>36</xdr:row>
      <xdr:rowOff>141783</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4305300" y="6939490"/>
          <a:ext cx="698500" cy="1555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33280</xdr:rowOff>
    </xdr:from>
    <xdr:to>
      <xdr:col>26</xdr:col>
      <xdr:colOff>101600</xdr:colOff>
      <xdr:row>36</xdr:row>
      <xdr:rowOff>134880</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69865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119657</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7072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141783</xdr:rowOff>
    </xdr:from>
    <xdr:to>
      <xdr:col>22</xdr:col>
      <xdr:colOff>114300</xdr:colOff>
      <xdr:row>37</xdr:row>
      <xdr:rowOff>50324</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3606800" y="7095033"/>
          <a:ext cx="698500" cy="799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45377</xdr:rowOff>
    </xdr:from>
    <xdr:to>
      <xdr:col>22</xdr:col>
      <xdr:colOff>165100</xdr:colOff>
      <xdr:row>36</xdr:row>
      <xdr:rowOff>146977</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69986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157154</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6767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50324</xdr:rowOff>
    </xdr:from>
    <xdr:to>
      <xdr:col>18</xdr:col>
      <xdr:colOff>177800</xdr:colOff>
      <xdr:row>37</xdr:row>
      <xdr:rowOff>84271</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flipV="1">
          <a:off x="2908300" y="7175024"/>
          <a:ext cx="698500" cy="339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71799</xdr:rowOff>
    </xdr:from>
    <xdr:to>
      <xdr:col>19</xdr:col>
      <xdr:colOff>38100</xdr:colOff>
      <xdr:row>37</xdr:row>
      <xdr:rowOff>1949</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70250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183576</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7939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117539</xdr:rowOff>
    </xdr:from>
    <xdr:to>
      <xdr:col>15</xdr:col>
      <xdr:colOff>101600</xdr:colOff>
      <xdr:row>37</xdr:row>
      <xdr:rowOff>47689</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70707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229316</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6839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341128</xdr:rowOff>
    </xdr:from>
    <xdr:to>
      <xdr:col>29</xdr:col>
      <xdr:colOff>177800</xdr:colOff>
      <xdr:row>36</xdr:row>
      <xdr:rowOff>99828</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9514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186205</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796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278340</xdr:rowOff>
    </xdr:from>
    <xdr:to>
      <xdr:col>26</xdr:col>
      <xdr:colOff>101600</xdr:colOff>
      <xdr:row>36</xdr:row>
      <xdr:rowOff>37040</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68886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47217</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6657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90983</xdr:rowOff>
    </xdr:from>
    <xdr:to>
      <xdr:col>22</xdr:col>
      <xdr:colOff>165100</xdr:colOff>
      <xdr:row>37</xdr:row>
      <xdr:rowOff>21133</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70442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5910</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71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170974</xdr:rowOff>
    </xdr:from>
    <xdr:to>
      <xdr:col>19</xdr:col>
      <xdr:colOff>38100</xdr:colOff>
      <xdr:row>37</xdr:row>
      <xdr:rowOff>101124</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71242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85901</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7210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33471</xdr:rowOff>
    </xdr:from>
    <xdr:to>
      <xdr:col>15</xdr:col>
      <xdr:colOff>101600</xdr:colOff>
      <xdr:row>37</xdr:row>
      <xdr:rowOff>135071</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71581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119848</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7244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熊本県甲佐町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9,948
9,807
57.93
15,782,466
13,900,969
1,764,232
4,258,059
9,772,327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104,165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38</xdr:row>
      <xdr:rowOff>139700</xdr:rowOff>
    </xdr:from>
    <xdr:to>
      <xdr:col>28</xdr:col>
      <xdr:colOff>114300</xdr:colOff>
      <xdr:row>38</xdr:row>
      <xdr:rowOff>139700</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37</xdr:row>
      <xdr:rowOff>168927</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35</xdr:row>
      <xdr:rowOff>54627</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111777</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2" name="人件費グラフ枠">
          <a:extLst>
            <a:ext uri="{FF2B5EF4-FFF2-40B4-BE49-F238E27FC236}">
              <a16:creationId xmlns:a16="http://schemas.microsoft.com/office/drawing/2014/main" id="{00000000-0008-0000-0600-000034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97025</xdr:rowOff>
    </xdr:from>
    <xdr:to>
      <xdr:col>24</xdr:col>
      <xdr:colOff>62865</xdr:colOff>
      <xdr:row>37</xdr:row>
      <xdr:rowOff>1548</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flipV="1">
          <a:off x="4633595" y="5240525"/>
          <a:ext cx="1270" cy="11046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5375</xdr:rowOff>
    </xdr:from>
    <xdr:ext cx="534377" cy="259045"/>
    <xdr:sp macro="" textlink="">
      <xdr:nvSpPr>
        <xdr:cNvPr id="54" name="人件費最小値テキスト">
          <a:extLst>
            <a:ext uri="{FF2B5EF4-FFF2-40B4-BE49-F238E27FC236}">
              <a16:creationId xmlns:a16="http://schemas.microsoft.com/office/drawing/2014/main" id="{00000000-0008-0000-0600-000036000000}"/>
            </a:ext>
          </a:extLst>
        </xdr:cNvPr>
        <xdr:cNvSpPr txBox="1"/>
      </xdr:nvSpPr>
      <xdr:spPr>
        <a:xfrm>
          <a:off x="4686300" y="6349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67,717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1548</xdr:rowOff>
    </xdr:from>
    <xdr:to>
      <xdr:col>24</xdr:col>
      <xdr:colOff>152400</xdr:colOff>
      <xdr:row>37</xdr:row>
      <xdr:rowOff>1548</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4546600" y="6345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43702</xdr:rowOff>
    </xdr:from>
    <xdr:ext cx="599010" cy="259045"/>
    <xdr:sp macro="" textlink="">
      <xdr:nvSpPr>
        <xdr:cNvPr id="56" name="人件費最大値テキスト">
          <a:extLst>
            <a:ext uri="{FF2B5EF4-FFF2-40B4-BE49-F238E27FC236}">
              <a16:creationId xmlns:a16="http://schemas.microsoft.com/office/drawing/2014/main" id="{00000000-0008-0000-0600-000038000000}"/>
            </a:ext>
          </a:extLst>
        </xdr:cNvPr>
        <xdr:cNvSpPr txBox="1"/>
      </xdr:nvSpPr>
      <xdr:spPr>
        <a:xfrm>
          <a:off x="4686300" y="50157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309,334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97025</xdr:rowOff>
    </xdr:from>
    <xdr:to>
      <xdr:col>24</xdr:col>
      <xdr:colOff>152400</xdr:colOff>
      <xdr:row>30</xdr:row>
      <xdr:rowOff>97025</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a:off x="4546600" y="52405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15351</xdr:rowOff>
    </xdr:from>
    <xdr:to>
      <xdr:col>24</xdr:col>
      <xdr:colOff>63500</xdr:colOff>
      <xdr:row>36</xdr:row>
      <xdr:rowOff>91575</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3797300" y="6187551"/>
          <a:ext cx="838200" cy="76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73857</xdr:rowOff>
    </xdr:from>
    <xdr:ext cx="599010" cy="259045"/>
    <xdr:sp macro="" textlink="">
      <xdr:nvSpPr>
        <xdr:cNvPr id="59" name="人件費平均値テキスト">
          <a:extLst>
            <a:ext uri="{FF2B5EF4-FFF2-40B4-BE49-F238E27FC236}">
              <a16:creationId xmlns:a16="http://schemas.microsoft.com/office/drawing/2014/main" id="{00000000-0008-0000-0600-00003B000000}"/>
            </a:ext>
          </a:extLst>
        </xdr:cNvPr>
        <xdr:cNvSpPr txBox="1"/>
      </xdr:nvSpPr>
      <xdr:spPr>
        <a:xfrm>
          <a:off x="4686300" y="590315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50980</xdr:rowOff>
    </xdr:from>
    <xdr:to>
      <xdr:col>24</xdr:col>
      <xdr:colOff>114300</xdr:colOff>
      <xdr:row>35</xdr:row>
      <xdr:rowOff>152580</xdr:rowOff>
    </xdr:to>
    <xdr:sp macro="" textlink="">
      <xdr:nvSpPr>
        <xdr:cNvPr id="60" name="フローチャート: 判断 59">
          <a:extLst>
            <a:ext uri="{FF2B5EF4-FFF2-40B4-BE49-F238E27FC236}">
              <a16:creationId xmlns:a16="http://schemas.microsoft.com/office/drawing/2014/main" id="{00000000-0008-0000-0600-00003C000000}"/>
            </a:ext>
          </a:extLst>
        </xdr:cNvPr>
        <xdr:cNvSpPr/>
      </xdr:nvSpPr>
      <xdr:spPr>
        <a:xfrm>
          <a:off x="4584700" y="6051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65396</xdr:rowOff>
    </xdr:from>
    <xdr:to>
      <xdr:col>19</xdr:col>
      <xdr:colOff>177800</xdr:colOff>
      <xdr:row>36</xdr:row>
      <xdr:rowOff>91575</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a:off x="2908300" y="6237596"/>
          <a:ext cx="889000" cy="2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95603</xdr:rowOff>
    </xdr:from>
    <xdr:to>
      <xdr:col>20</xdr:col>
      <xdr:colOff>38100</xdr:colOff>
      <xdr:row>36</xdr:row>
      <xdr:rowOff>25753</xdr:rowOff>
    </xdr:to>
    <xdr:sp macro="" textlink="">
      <xdr:nvSpPr>
        <xdr:cNvPr id="62" name="フローチャート: 判断 61">
          <a:extLst>
            <a:ext uri="{FF2B5EF4-FFF2-40B4-BE49-F238E27FC236}">
              <a16:creationId xmlns:a16="http://schemas.microsoft.com/office/drawing/2014/main" id="{00000000-0008-0000-0600-00003E000000}"/>
            </a:ext>
          </a:extLst>
        </xdr:cNvPr>
        <xdr:cNvSpPr/>
      </xdr:nvSpPr>
      <xdr:spPr>
        <a:xfrm>
          <a:off x="3746500" y="6096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42280</xdr:rowOff>
    </xdr:from>
    <xdr:ext cx="599010" cy="259045"/>
    <xdr:sp macro="" textlink="">
      <xdr:nvSpPr>
        <xdr:cNvPr id="63" name="テキスト ボックス 62">
          <a:extLst>
            <a:ext uri="{FF2B5EF4-FFF2-40B4-BE49-F238E27FC236}">
              <a16:creationId xmlns:a16="http://schemas.microsoft.com/office/drawing/2014/main" id="{00000000-0008-0000-0600-00003F000000}"/>
            </a:ext>
          </a:extLst>
        </xdr:cNvPr>
        <xdr:cNvSpPr txBox="1"/>
      </xdr:nvSpPr>
      <xdr:spPr>
        <a:xfrm>
          <a:off x="3497795" y="58715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50820</xdr:rowOff>
    </xdr:from>
    <xdr:to>
      <xdr:col>15</xdr:col>
      <xdr:colOff>50800</xdr:colOff>
      <xdr:row>36</xdr:row>
      <xdr:rowOff>65396</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a:off x="2019300" y="6223020"/>
          <a:ext cx="889000" cy="14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106013</xdr:rowOff>
    </xdr:from>
    <xdr:to>
      <xdr:col>15</xdr:col>
      <xdr:colOff>101600</xdr:colOff>
      <xdr:row>36</xdr:row>
      <xdr:rowOff>36163</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2857500" y="6106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34</xdr:row>
      <xdr:rowOff>52690</xdr:rowOff>
    </xdr:from>
    <xdr:ext cx="599010"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2608795" y="58819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50820</xdr:rowOff>
    </xdr:from>
    <xdr:to>
      <xdr:col>10</xdr:col>
      <xdr:colOff>114300</xdr:colOff>
      <xdr:row>36</xdr:row>
      <xdr:rowOff>76177</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1130300" y="6223020"/>
          <a:ext cx="889000" cy="25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114380</xdr:rowOff>
    </xdr:from>
    <xdr:to>
      <xdr:col>10</xdr:col>
      <xdr:colOff>165100</xdr:colOff>
      <xdr:row>36</xdr:row>
      <xdr:rowOff>44530</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1968500" y="6115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34</xdr:row>
      <xdr:rowOff>61057</xdr:rowOff>
    </xdr:from>
    <xdr:ext cx="599010"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1719795" y="58903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120945</xdr:rowOff>
    </xdr:from>
    <xdr:to>
      <xdr:col>6</xdr:col>
      <xdr:colOff>38100</xdr:colOff>
      <xdr:row>36</xdr:row>
      <xdr:rowOff>51095</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1079500" y="612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34</xdr:row>
      <xdr:rowOff>67622</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830795" y="58969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136001</xdr:rowOff>
    </xdr:from>
    <xdr:to>
      <xdr:col>24</xdr:col>
      <xdr:colOff>114300</xdr:colOff>
      <xdr:row>36</xdr:row>
      <xdr:rowOff>66151</xdr:rowOff>
    </xdr:to>
    <xdr:sp macro="" textlink="">
      <xdr:nvSpPr>
        <xdr:cNvPr id="77" name="楕円 76">
          <a:extLst>
            <a:ext uri="{FF2B5EF4-FFF2-40B4-BE49-F238E27FC236}">
              <a16:creationId xmlns:a16="http://schemas.microsoft.com/office/drawing/2014/main" id="{00000000-0008-0000-0600-00004D000000}"/>
            </a:ext>
          </a:extLst>
        </xdr:cNvPr>
        <xdr:cNvSpPr/>
      </xdr:nvSpPr>
      <xdr:spPr>
        <a:xfrm>
          <a:off x="4584700" y="6136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114428</xdr:rowOff>
    </xdr:from>
    <xdr:ext cx="599010" cy="259045"/>
    <xdr:sp macro="" textlink="">
      <xdr:nvSpPr>
        <xdr:cNvPr id="78" name="人件費該当値テキスト">
          <a:extLst>
            <a:ext uri="{FF2B5EF4-FFF2-40B4-BE49-F238E27FC236}">
              <a16:creationId xmlns:a16="http://schemas.microsoft.com/office/drawing/2014/main" id="{00000000-0008-0000-0600-00004E000000}"/>
            </a:ext>
          </a:extLst>
        </xdr:cNvPr>
        <xdr:cNvSpPr txBox="1"/>
      </xdr:nvSpPr>
      <xdr:spPr>
        <a:xfrm>
          <a:off x="4686300" y="61151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40775</xdr:rowOff>
    </xdr:from>
    <xdr:to>
      <xdr:col>20</xdr:col>
      <xdr:colOff>38100</xdr:colOff>
      <xdr:row>36</xdr:row>
      <xdr:rowOff>142375</xdr:rowOff>
    </xdr:to>
    <xdr:sp macro="" textlink="">
      <xdr:nvSpPr>
        <xdr:cNvPr id="79" name="楕円 78">
          <a:extLst>
            <a:ext uri="{FF2B5EF4-FFF2-40B4-BE49-F238E27FC236}">
              <a16:creationId xmlns:a16="http://schemas.microsoft.com/office/drawing/2014/main" id="{00000000-0008-0000-0600-00004F000000}"/>
            </a:ext>
          </a:extLst>
        </xdr:cNvPr>
        <xdr:cNvSpPr/>
      </xdr:nvSpPr>
      <xdr:spPr>
        <a:xfrm>
          <a:off x="3746500" y="6212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133502</xdr:rowOff>
    </xdr:from>
    <xdr:ext cx="534377"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3530111" y="63057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14596</xdr:rowOff>
    </xdr:from>
    <xdr:to>
      <xdr:col>15</xdr:col>
      <xdr:colOff>101600</xdr:colOff>
      <xdr:row>36</xdr:row>
      <xdr:rowOff>116196</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2857500" y="6186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107323</xdr:rowOff>
    </xdr:from>
    <xdr:ext cx="534377" cy="259045"/>
    <xdr:sp macro="" textlink="">
      <xdr:nvSpPr>
        <xdr:cNvPr id="82" name="テキスト ボックス 81">
          <a:extLst>
            <a:ext uri="{FF2B5EF4-FFF2-40B4-BE49-F238E27FC236}">
              <a16:creationId xmlns:a16="http://schemas.microsoft.com/office/drawing/2014/main" id="{00000000-0008-0000-0600-000052000000}"/>
            </a:ext>
          </a:extLst>
        </xdr:cNvPr>
        <xdr:cNvSpPr txBox="1"/>
      </xdr:nvSpPr>
      <xdr:spPr>
        <a:xfrm>
          <a:off x="2641111" y="6279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20</xdr:rowOff>
    </xdr:from>
    <xdr:to>
      <xdr:col>10</xdr:col>
      <xdr:colOff>165100</xdr:colOff>
      <xdr:row>36</xdr:row>
      <xdr:rowOff>101620</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1968500" y="617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92747</xdr:rowOff>
    </xdr:from>
    <xdr:ext cx="534377"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1752111" y="6264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25377</xdr:rowOff>
    </xdr:from>
    <xdr:to>
      <xdr:col>6</xdr:col>
      <xdr:colOff>38100</xdr:colOff>
      <xdr:row>36</xdr:row>
      <xdr:rowOff>126977</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1079500" y="6197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118104</xdr:rowOff>
    </xdr:from>
    <xdr:ext cx="534377"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863111" y="6290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7" name="正方形/長方形 86">
          <a:extLst>
            <a:ext uri="{FF2B5EF4-FFF2-40B4-BE49-F238E27FC236}">
              <a16:creationId xmlns:a16="http://schemas.microsoft.com/office/drawing/2014/main" id="{00000000-0008-0000-0600-000057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8" name="正方形/長方形 87">
          <a:extLst>
            <a:ext uri="{FF2B5EF4-FFF2-40B4-BE49-F238E27FC236}">
              <a16:creationId xmlns:a16="http://schemas.microsoft.com/office/drawing/2014/main" id="{00000000-0008-0000-0600-000058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5" name="テキスト ボックス 94">
          <a:extLst>
            <a:ext uri="{FF2B5EF4-FFF2-40B4-BE49-F238E27FC236}">
              <a16:creationId xmlns:a16="http://schemas.microsoft.com/office/drawing/2014/main" id="{00000000-0008-0000-0600-00005F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6" name="直線コネクタ 95">
          <a:extLst>
            <a:ext uri="{FF2B5EF4-FFF2-40B4-BE49-F238E27FC236}">
              <a16:creationId xmlns:a16="http://schemas.microsoft.com/office/drawing/2014/main" id="{00000000-0008-0000-0600-000060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97" name="直線コネクタ 96">
          <a:extLst>
            <a:ext uri="{FF2B5EF4-FFF2-40B4-BE49-F238E27FC236}">
              <a16:creationId xmlns:a16="http://schemas.microsoft.com/office/drawing/2014/main" id="{00000000-0008-0000-0600-000061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a:extLst>
            <a:ext uri="{FF2B5EF4-FFF2-40B4-BE49-F238E27FC236}">
              <a16:creationId xmlns:a16="http://schemas.microsoft.com/office/drawing/2014/main" id="{00000000-0008-0000-06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11093</xdr:rowOff>
    </xdr:from>
    <xdr:to>
      <xdr:col>24</xdr:col>
      <xdr:colOff>62865</xdr:colOff>
      <xdr:row>58</xdr:row>
      <xdr:rowOff>91191</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flipV="1">
          <a:off x="4633595" y="8755043"/>
          <a:ext cx="1270" cy="12802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95018</xdr:rowOff>
    </xdr:from>
    <xdr:ext cx="534377" cy="259045"/>
    <xdr:sp macro="" textlink="">
      <xdr:nvSpPr>
        <xdr:cNvPr id="113" name="物件費最小値テキスト">
          <a:extLst>
            <a:ext uri="{FF2B5EF4-FFF2-40B4-BE49-F238E27FC236}">
              <a16:creationId xmlns:a16="http://schemas.microsoft.com/office/drawing/2014/main" id="{00000000-0008-0000-0600-000071000000}"/>
            </a:ext>
          </a:extLst>
        </xdr:cNvPr>
        <xdr:cNvSpPr txBox="1"/>
      </xdr:nvSpPr>
      <xdr:spPr>
        <a:xfrm>
          <a:off x="4686300" y="10039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54,854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91191</xdr:rowOff>
    </xdr:from>
    <xdr:to>
      <xdr:col>24</xdr:col>
      <xdr:colOff>152400</xdr:colOff>
      <xdr:row>58</xdr:row>
      <xdr:rowOff>91191</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10035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129220</xdr:rowOff>
    </xdr:from>
    <xdr:ext cx="599010" cy="259045"/>
    <xdr:sp macro="" textlink="">
      <xdr:nvSpPr>
        <xdr:cNvPr id="115" name="物件費最大値テキスト">
          <a:extLst>
            <a:ext uri="{FF2B5EF4-FFF2-40B4-BE49-F238E27FC236}">
              <a16:creationId xmlns:a16="http://schemas.microsoft.com/office/drawing/2014/main" id="{00000000-0008-0000-0600-000073000000}"/>
            </a:ext>
          </a:extLst>
        </xdr:cNvPr>
        <xdr:cNvSpPr txBox="1"/>
      </xdr:nvSpPr>
      <xdr:spPr>
        <a:xfrm>
          <a:off x="4686300" y="8530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446,881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11093</xdr:rowOff>
    </xdr:from>
    <xdr:to>
      <xdr:col>24</xdr:col>
      <xdr:colOff>152400</xdr:colOff>
      <xdr:row>51</xdr:row>
      <xdr:rowOff>11093</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8755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51</xdr:row>
      <xdr:rowOff>11093</xdr:rowOff>
    </xdr:from>
    <xdr:to>
      <xdr:col>24</xdr:col>
      <xdr:colOff>63500</xdr:colOff>
      <xdr:row>54</xdr:row>
      <xdr:rowOff>152152</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3797300" y="8755043"/>
          <a:ext cx="838200" cy="655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4005</xdr:rowOff>
    </xdr:from>
    <xdr:ext cx="599010" cy="259045"/>
    <xdr:sp macro="" textlink="">
      <xdr:nvSpPr>
        <xdr:cNvPr id="118" name="物件費平均値テキスト">
          <a:extLst>
            <a:ext uri="{FF2B5EF4-FFF2-40B4-BE49-F238E27FC236}">
              <a16:creationId xmlns:a16="http://schemas.microsoft.com/office/drawing/2014/main" id="{00000000-0008-0000-0600-000076000000}"/>
            </a:ext>
          </a:extLst>
        </xdr:cNvPr>
        <xdr:cNvSpPr txBox="1"/>
      </xdr:nvSpPr>
      <xdr:spPr>
        <a:xfrm>
          <a:off x="4686300" y="977665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111,890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25578</xdr:rowOff>
    </xdr:from>
    <xdr:to>
      <xdr:col>24</xdr:col>
      <xdr:colOff>114300</xdr:colOff>
      <xdr:row>57</xdr:row>
      <xdr:rowOff>127178</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4584700" y="9798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54</xdr:row>
      <xdr:rowOff>152152</xdr:rowOff>
    </xdr:from>
    <xdr:to>
      <xdr:col>19</xdr:col>
      <xdr:colOff>177800</xdr:colOff>
      <xdr:row>56</xdr:row>
      <xdr:rowOff>103454</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flipV="1">
          <a:off x="2908300" y="9410452"/>
          <a:ext cx="889000" cy="294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52863</xdr:rowOff>
    </xdr:from>
    <xdr:to>
      <xdr:col>20</xdr:col>
      <xdr:colOff>38100</xdr:colOff>
      <xdr:row>57</xdr:row>
      <xdr:rowOff>154463</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3746500" y="9825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145590</xdr:rowOff>
    </xdr:from>
    <xdr:ext cx="599010" cy="259045"/>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3497795" y="99182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103454</xdr:rowOff>
    </xdr:from>
    <xdr:to>
      <xdr:col>15</xdr:col>
      <xdr:colOff>50800</xdr:colOff>
      <xdr:row>57</xdr:row>
      <xdr:rowOff>89258</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019300" y="9704654"/>
          <a:ext cx="889000" cy="157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49542</xdr:rowOff>
    </xdr:from>
    <xdr:to>
      <xdr:col>15</xdr:col>
      <xdr:colOff>101600</xdr:colOff>
      <xdr:row>57</xdr:row>
      <xdr:rowOff>151142</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2857500" y="9822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142269</xdr:rowOff>
    </xdr:from>
    <xdr:ext cx="599010"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2608795" y="9914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89258</xdr:rowOff>
    </xdr:from>
    <xdr:to>
      <xdr:col>10</xdr:col>
      <xdr:colOff>114300</xdr:colOff>
      <xdr:row>57</xdr:row>
      <xdr:rowOff>164422</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flipV="1">
          <a:off x="1130300" y="9861908"/>
          <a:ext cx="889000" cy="75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77536</xdr:rowOff>
    </xdr:from>
    <xdr:to>
      <xdr:col>10</xdr:col>
      <xdr:colOff>165100</xdr:colOff>
      <xdr:row>58</xdr:row>
      <xdr:rowOff>7686</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968500" y="9850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170263</xdr:rowOff>
    </xdr:from>
    <xdr:ext cx="534377"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1752111" y="9942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80138</xdr:rowOff>
    </xdr:from>
    <xdr:to>
      <xdr:col>6</xdr:col>
      <xdr:colOff>38100</xdr:colOff>
      <xdr:row>58</xdr:row>
      <xdr:rowOff>10288</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079500" y="9852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26815</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863111" y="9628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50</xdr:row>
      <xdr:rowOff>131743</xdr:rowOff>
    </xdr:from>
    <xdr:to>
      <xdr:col>24</xdr:col>
      <xdr:colOff>114300</xdr:colOff>
      <xdr:row>51</xdr:row>
      <xdr:rowOff>61893</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4584700" y="8704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50</xdr:row>
      <xdr:rowOff>84770</xdr:rowOff>
    </xdr:from>
    <xdr:ext cx="599010" cy="259045"/>
    <xdr:sp macro="" textlink="">
      <xdr:nvSpPr>
        <xdr:cNvPr id="137" name="物件費該当値テキスト">
          <a:extLst>
            <a:ext uri="{FF2B5EF4-FFF2-40B4-BE49-F238E27FC236}">
              <a16:creationId xmlns:a16="http://schemas.microsoft.com/office/drawing/2014/main" id="{00000000-0008-0000-0600-000089000000}"/>
            </a:ext>
          </a:extLst>
        </xdr:cNvPr>
        <xdr:cNvSpPr txBox="1"/>
      </xdr:nvSpPr>
      <xdr:spPr>
        <a:xfrm>
          <a:off x="4686300" y="8657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446,881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101352</xdr:rowOff>
    </xdr:from>
    <xdr:to>
      <xdr:col>20</xdr:col>
      <xdr:colOff>38100</xdr:colOff>
      <xdr:row>55</xdr:row>
      <xdr:rowOff>31502</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3746500" y="9359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53</xdr:row>
      <xdr:rowOff>48029</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3497795" y="91348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52654</xdr:rowOff>
    </xdr:from>
    <xdr:to>
      <xdr:col>15</xdr:col>
      <xdr:colOff>101600</xdr:colOff>
      <xdr:row>56</xdr:row>
      <xdr:rowOff>154254</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2857500" y="9653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54</xdr:row>
      <xdr:rowOff>170781</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608795" y="94290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38458</xdr:rowOff>
    </xdr:from>
    <xdr:to>
      <xdr:col>10</xdr:col>
      <xdr:colOff>165100</xdr:colOff>
      <xdr:row>57</xdr:row>
      <xdr:rowOff>140058</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968500" y="9811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156585</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1719795" y="95863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113622</xdr:rowOff>
    </xdr:from>
    <xdr:to>
      <xdr:col>6</xdr:col>
      <xdr:colOff>38100</xdr:colOff>
      <xdr:row>58</xdr:row>
      <xdr:rowOff>43772</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079500" y="9886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34899</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863111" y="9978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6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144775</xdr:rowOff>
    </xdr:from>
    <xdr:to>
      <xdr:col>24</xdr:col>
      <xdr:colOff>62865</xdr:colOff>
      <xdr:row>78</xdr:row>
      <xdr:rowOff>120681</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317725"/>
          <a:ext cx="1270" cy="11760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124508</xdr:rowOff>
    </xdr:from>
    <xdr:ext cx="378565"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4976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120681</xdr:rowOff>
    </xdr:from>
    <xdr:to>
      <xdr:col>24</xdr:col>
      <xdr:colOff>152400</xdr:colOff>
      <xdr:row>78</xdr:row>
      <xdr:rowOff>120681</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4937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91452</xdr:rowOff>
    </xdr:from>
    <xdr:ext cx="534377"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2092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52,278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144775</xdr:rowOff>
    </xdr:from>
    <xdr:to>
      <xdr:col>24</xdr:col>
      <xdr:colOff>152400</xdr:colOff>
      <xdr:row>71</xdr:row>
      <xdr:rowOff>144775</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317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1099</xdr:rowOff>
    </xdr:from>
    <xdr:to>
      <xdr:col>24</xdr:col>
      <xdr:colOff>63500</xdr:colOff>
      <xdr:row>78</xdr:row>
      <xdr:rowOff>5855</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3797300" y="13374199"/>
          <a:ext cx="838200" cy="4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113811</xdr:rowOff>
    </xdr:from>
    <xdr:ext cx="469744"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14401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90934</xdr:rowOff>
    </xdr:from>
    <xdr:to>
      <xdr:col>24</xdr:col>
      <xdr:colOff>114300</xdr:colOff>
      <xdr:row>78</xdr:row>
      <xdr:rowOff>21084</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292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5855</xdr:rowOff>
    </xdr:from>
    <xdr:to>
      <xdr:col>19</xdr:col>
      <xdr:colOff>177800</xdr:colOff>
      <xdr:row>78</xdr:row>
      <xdr:rowOff>48991</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2908300" y="13378955"/>
          <a:ext cx="889000" cy="43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99758</xdr:rowOff>
    </xdr:from>
    <xdr:to>
      <xdr:col>20</xdr:col>
      <xdr:colOff>38100</xdr:colOff>
      <xdr:row>78</xdr:row>
      <xdr:rowOff>29908</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301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46435</xdr:rowOff>
    </xdr:from>
    <xdr:ext cx="469744"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62428" y="13076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48991</xdr:rowOff>
    </xdr:from>
    <xdr:to>
      <xdr:col>15</xdr:col>
      <xdr:colOff>50800</xdr:colOff>
      <xdr:row>78</xdr:row>
      <xdr:rowOff>60651</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019300" y="13422091"/>
          <a:ext cx="889000" cy="11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99918</xdr:rowOff>
    </xdr:from>
    <xdr:to>
      <xdr:col>15</xdr:col>
      <xdr:colOff>101600</xdr:colOff>
      <xdr:row>78</xdr:row>
      <xdr:rowOff>30068</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301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46595</xdr:rowOff>
    </xdr:from>
    <xdr:ext cx="469744"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73428" y="13076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50614</xdr:rowOff>
    </xdr:from>
    <xdr:to>
      <xdr:col>10</xdr:col>
      <xdr:colOff>114300</xdr:colOff>
      <xdr:row>78</xdr:row>
      <xdr:rowOff>60651</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a:off x="1130300" y="13423714"/>
          <a:ext cx="889000" cy="10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103805</xdr:rowOff>
    </xdr:from>
    <xdr:to>
      <xdr:col>10</xdr:col>
      <xdr:colOff>165100</xdr:colOff>
      <xdr:row>78</xdr:row>
      <xdr:rowOff>33955</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305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50482</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84428" y="13080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122870</xdr:rowOff>
    </xdr:from>
    <xdr:to>
      <xdr:col>6</xdr:col>
      <xdr:colOff>38100</xdr:colOff>
      <xdr:row>78</xdr:row>
      <xdr:rowOff>53020</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32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69547</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95428" y="13099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121749</xdr:rowOff>
    </xdr:from>
    <xdr:to>
      <xdr:col>24</xdr:col>
      <xdr:colOff>114300</xdr:colOff>
      <xdr:row>78</xdr:row>
      <xdr:rowOff>51899</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3323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69361</xdr:rowOff>
    </xdr:from>
    <xdr:ext cx="469744"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32710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126505</xdr:rowOff>
    </xdr:from>
    <xdr:to>
      <xdr:col>20</xdr:col>
      <xdr:colOff>38100</xdr:colOff>
      <xdr:row>78</xdr:row>
      <xdr:rowOff>56655</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3328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47782</xdr:rowOff>
    </xdr:from>
    <xdr:ext cx="469744"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562428" y="134208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169641</xdr:rowOff>
    </xdr:from>
    <xdr:to>
      <xdr:col>15</xdr:col>
      <xdr:colOff>101600</xdr:colOff>
      <xdr:row>78</xdr:row>
      <xdr:rowOff>99791</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3371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90918</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73428" y="134640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9851</xdr:rowOff>
    </xdr:from>
    <xdr:to>
      <xdr:col>10</xdr:col>
      <xdr:colOff>165100</xdr:colOff>
      <xdr:row>78</xdr:row>
      <xdr:rowOff>111451</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3382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102578</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84428" y="134756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171264</xdr:rowOff>
    </xdr:from>
    <xdr:to>
      <xdr:col>6</xdr:col>
      <xdr:colOff>38100</xdr:colOff>
      <xdr:row>78</xdr:row>
      <xdr:rowOff>101414</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3372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92541</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95428" y="13465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扶助費グラフ枠">
          <a:extLst>
            <a:ext uri="{FF2B5EF4-FFF2-40B4-BE49-F238E27FC236}">
              <a16:creationId xmlns:a16="http://schemas.microsoft.com/office/drawing/2014/main" id="{00000000-0008-0000-06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89190</xdr:rowOff>
    </xdr:from>
    <xdr:to>
      <xdr:col>24</xdr:col>
      <xdr:colOff>62865</xdr:colOff>
      <xdr:row>99</xdr:row>
      <xdr:rowOff>115762</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flipV="1">
          <a:off x="4633595" y="15519690"/>
          <a:ext cx="1270" cy="15696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119589</xdr:rowOff>
    </xdr:from>
    <xdr:ext cx="534377" cy="259045"/>
    <xdr:sp macro="" textlink="">
      <xdr:nvSpPr>
        <xdr:cNvPr id="228" name="扶助費最小値テキスト">
          <a:extLst>
            <a:ext uri="{FF2B5EF4-FFF2-40B4-BE49-F238E27FC236}">
              <a16:creationId xmlns:a16="http://schemas.microsoft.com/office/drawing/2014/main" id="{00000000-0008-0000-0600-0000E4000000}"/>
            </a:ext>
          </a:extLst>
        </xdr:cNvPr>
        <xdr:cNvSpPr txBox="1"/>
      </xdr:nvSpPr>
      <xdr:spPr>
        <a:xfrm>
          <a:off x="4686300" y="17093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28,449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115762</xdr:rowOff>
    </xdr:from>
    <xdr:to>
      <xdr:col>24</xdr:col>
      <xdr:colOff>152400</xdr:colOff>
      <xdr:row>99</xdr:row>
      <xdr:rowOff>115762</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4546600" y="17089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35867</xdr:rowOff>
    </xdr:from>
    <xdr:ext cx="599010" cy="259045"/>
    <xdr:sp macro="" textlink="">
      <xdr:nvSpPr>
        <xdr:cNvPr id="230" name="扶助費最大値テキスト">
          <a:extLst>
            <a:ext uri="{FF2B5EF4-FFF2-40B4-BE49-F238E27FC236}">
              <a16:creationId xmlns:a16="http://schemas.microsoft.com/office/drawing/2014/main" id="{00000000-0008-0000-0600-0000E6000000}"/>
            </a:ext>
          </a:extLst>
        </xdr:cNvPr>
        <xdr:cNvSpPr txBox="1"/>
      </xdr:nvSpPr>
      <xdr:spPr>
        <a:xfrm>
          <a:off x="4686300" y="152949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172,640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89190</xdr:rowOff>
    </xdr:from>
    <xdr:to>
      <xdr:col>24</xdr:col>
      <xdr:colOff>152400</xdr:colOff>
      <xdr:row>90</xdr:row>
      <xdr:rowOff>89190</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55196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91</xdr:row>
      <xdr:rowOff>122805</xdr:rowOff>
    </xdr:from>
    <xdr:to>
      <xdr:col>24</xdr:col>
      <xdr:colOff>63500</xdr:colOff>
      <xdr:row>92</xdr:row>
      <xdr:rowOff>88843</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flipV="1">
          <a:off x="3797300" y="15724755"/>
          <a:ext cx="838200" cy="137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96141</xdr:rowOff>
    </xdr:from>
    <xdr:ext cx="599010" cy="259045"/>
    <xdr:sp macro="" textlink="">
      <xdr:nvSpPr>
        <xdr:cNvPr id="233" name="扶助費平均値テキスト">
          <a:extLst>
            <a:ext uri="{FF2B5EF4-FFF2-40B4-BE49-F238E27FC236}">
              <a16:creationId xmlns:a16="http://schemas.microsoft.com/office/drawing/2014/main" id="{00000000-0008-0000-0600-0000E9000000}"/>
            </a:ext>
          </a:extLst>
        </xdr:cNvPr>
        <xdr:cNvSpPr txBox="1"/>
      </xdr:nvSpPr>
      <xdr:spPr>
        <a:xfrm>
          <a:off x="4686300" y="1621244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102,353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117714</xdr:rowOff>
    </xdr:from>
    <xdr:to>
      <xdr:col>24</xdr:col>
      <xdr:colOff>114300</xdr:colOff>
      <xdr:row>95</xdr:row>
      <xdr:rowOff>47864</xdr:rowOff>
    </xdr:to>
    <xdr:sp macro="" textlink="">
      <xdr:nvSpPr>
        <xdr:cNvPr id="234" name="フローチャート: 判断 233">
          <a:extLst>
            <a:ext uri="{FF2B5EF4-FFF2-40B4-BE49-F238E27FC236}">
              <a16:creationId xmlns:a16="http://schemas.microsoft.com/office/drawing/2014/main" id="{00000000-0008-0000-0600-0000EA000000}"/>
            </a:ext>
          </a:extLst>
        </xdr:cNvPr>
        <xdr:cNvSpPr/>
      </xdr:nvSpPr>
      <xdr:spPr>
        <a:xfrm>
          <a:off x="4584700" y="16234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92</xdr:row>
      <xdr:rowOff>88843</xdr:rowOff>
    </xdr:from>
    <xdr:to>
      <xdr:col>19</xdr:col>
      <xdr:colOff>177800</xdr:colOff>
      <xdr:row>92</xdr:row>
      <xdr:rowOff>154603</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2908300" y="15862243"/>
          <a:ext cx="889000" cy="65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16411</xdr:rowOff>
    </xdr:from>
    <xdr:to>
      <xdr:col>20</xdr:col>
      <xdr:colOff>38100</xdr:colOff>
      <xdr:row>95</xdr:row>
      <xdr:rowOff>118011</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3746500" y="16304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109138</xdr:rowOff>
    </xdr:from>
    <xdr:ext cx="534377"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3530111" y="16396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92</xdr:row>
      <xdr:rowOff>178</xdr:rowOff>
    </xdr:from>
    <xdr:to>
      <xdr:col>15</xdr:col>
      <xdr:colOff>50800</xdr:colOff>
      <xdr:row>92</xdr:row>
      <xdr:rowOff>154603</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2019300" y="15773578"/>
          <a:ext cx="889000" cy="154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108234</xdr:rowOff>
    </xdr:from>
    <xdr:to>
      <xdr:col>15</xdr:col>
      <xdr:colOff>101600</xdr:colOff>
      <xdr:row>96</xdr:row>
      <xdr:rowOff>38384</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2857500" y="16395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29511</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2641111" y="16488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92</xdr:row>
      <xdr:rowOff>178</xdr:rowOff>
    </xdr:from>
    <xdr:to>
      <xdr:col>10</xdr:col>
      <xdr:colOff>114300</xdr:colOff>
      <xdr:row>93</xdr:row>
      <xdr:rowOff>127433</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1130300" y="15773578"/>
          <a:ext cx="889000" cy="298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166864</xdr:rowOff>
    </xdr:from>
    <xdr:to>
      <xdr:col>10</xdr:col>
      <xdr:colOff>165100</xdr:colOff>
      <xdr:row>95</xdr:row>
      <xdr:rowOff>97014</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1968500" y="16283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88141</xdr:rowOff>
    </xdr:from>
    <xdr:ext cx="534377"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1752111" y="16375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60913</xdr:rowOff>
    </xdr:from>
    <xdr:to>
      <xdr:col>6</xdr:col>
      <xdr:colOff>38100</xdr:colOff>
      <xdr:row>96</xdr:row>
      <xdr:rowOff>162513</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079500" y="16520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153640</xdr:rowOff>
    </xdr:from>
    <xdr:ext cx="534377"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863111" y="16612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91</xdr:row>
      <xdr:rowOff>72005</xdr:rowOff>
    </xdr:from>
    <xdr:to>
      <xdr:col>24</xdr:col>
      <xdr:colOff>114300</xdr:colOff>
      <xdr:row>92</xdr:row>
      <xdr:rowOff>2155</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4584700" y="15673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90</xdr:row>
      <xdr:rowOff>94882</xdr:rowOff>
    </xdr:from>
    <xdr:ext cx="599010" cy="259045"/>
    <xdr:sp macro="" textlink="">
      <xdr:nvSpPr>
        <xdr:cNvPr id="252" name="扶助費該当値テキスト">
          <a:extLst>
            <a:ext uri="{FF2B5EF4-FFF2-40B4-BE49-F238E27FC236}">
              <a16:creationId xmlns:a16="http://schemas.microsoft.com/office/drawing/2014/main" id="{00000000-0008-0000-0600-0000FC000000}"/>
            </a:ext>
          </a:extLst>
        </xdr:cNvPr>
        <xdr:cNvSpPr txBox="1"/>
      </xdr:nvSpPr>
      <xdr:spPr>
        <a:xfrm>
          <a:off x="4686300" y="155253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153,802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92</xdr:row>
      <xdr:rowOff>38043</xdr:rowOff>
    </xdr:from>
    <xdr:to>
      <xdr:col>20</xdr:col>
      <xdr:colOff>38100</xdr:colOff>
      <xdr:row>92</xdr:row>
      <xdr:rowOff>139643</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3746500" y="1581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90</xdr:row>
      <xdr:rowOff>156170</xdr:rowOff>
    </xdr:from>
    <xdr:ext cx="59901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3497795" y="155866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92</xdr:row>
      <xdr:rowOff>103803</xdr:rowOff>
    </xdr:from>
    <xdr:to>
      <xdr:col>15</xdr:col>
      <xdr:colOff>101600</xdr:colOff>
      <xdr:row>93</xdr:row>
      <xdr:rowOff>33953</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2857500" y="15877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91</xdr:row>
      <xdr:rowOff>50480</xdr:rowOff>
    </xdr:from>
    <xdr:ext cx="59901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2608795" y="156524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91</xdr:row>
      <xdr:rowOff>120828</xdr:rowOff>
    </xdr:from>
    <xdr:to>
      <xdr:col>10</xdr:col>
      <xdr:colOff>165100</xdr:colOff>
      <xdr:row>92</xdr:row>
      <xdr:rowOff>50978</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1968500" y="15722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90</xdr:row>
      <xdr:rowOff>67505</xdr:rowOff>
    </xdr:from>
    <xdr:ext cx="59901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1719795" y="154980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93</xdr:row>
      <xdr:rowOff>76633</xdr:rowOff>
    </xdr:from>
    <xdr:to>
      <xdr:col>6</xdr:col>
      <xdr:colOff>38100</xdr:colOff>
      <xdr:row>94</xdr:row>
      <xdr:rowOff>6783</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079500" y="16021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92</xdr:row>
      <xdr:rowOff>23310</xdr:rowOff>
    </xdr:from>
    <xdr:ext cx="599010"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830795" y="157967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補助費等グラフ枠">
          <a:extLst>
            <a:ext uri="{FF2B5EF4-FFF2-40B4-BE49-F238E27FC236}">
              <a16:creationId xmlns:a16="http://schemas.microsoft.com/office/drawing/2014/main" id="{00000000-0008-0000-06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121196</xdr:rowOff>
    </xdr:from>
    <xdr:to>
      <xdr:col>54</xdr:col>
      <xdr:colOff>189865</xdr:colOff>
      <xdr:row>38</xdr:row>
      <xdr:rowOff>92592</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flipV="1">
          <a:off x="10475595" y="5264696"/>
          <a:ext cx="1270" cy="13429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96419</xdr:rowOff>
    </xdr:from>
    <xdr:ext cx="534377" cy="259045"/>
    <xdr:sp macro="" textlink="">
      <xdr:nvSpPr>
        <xdr:cNvPr id="287" name="補助費等最小値テキスト">
          <a:extLst>
            <a:ext uri="{FF2B5EF4-FFF2-40B4-BE49-F238E27FC236}">
              <a16:creationId xmlns:a16="http://schemas.microsoft.com/office/drawing/2014/main" id="{00000000-0008-0000-0600-00001F010000}"/>
            </a:ext>
          </a:extLst>
        </xdr:cNvPr>
        <xdr:cNvSpPr txBox="1"/>
      </xdr:nvSpPr>
      <xdr:spPr>
        <a:xfrm>
          <a:off x="10528300" y="6611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54,425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92592</xdr:rowOff>
    </xdr:from>
    <xdr:to>
      <xdr:col>55</xdr:col>
      <xdr:colOff>88900</xdr:colOff>
      <xdr:row>38</xdr:row>
      <xdr:rowOff>92592</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6607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67873</xdr:rowOff>
    </xdr:from>
    <xdr:ext cx="599010" cy="259045"/>
    <xdr:sp macro="" textlink="">
      <xdr:nvSpPr>
        <xdr:cNvPr id="289" name="補助費等最大値テキスト">
          <a:extLst>
            <a:ext uri="{FF2B5EF4-FFF2-40B4-BE49-F238E27FC236}">
              <a16:creationId xmlns:a16="http://schemas.microsoft.com/office/drawing/2014/main" id="{00000000-0008-0000-0600-000021010000}"/>
            </a:ext>
          </a:extLst>
        </xdr:cNvPr>
        <xdr:cNvSpPr txBox="1"/>
      </xdr:nvSpPr>
      <xdr:spPr>
        <a:xfrm>
          <a:off x="10528300" y="5039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465,666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121196</xdr:rowOff>
    </xdr:from>
    <xdr:to>
      <xdr:col>55</xdr:col>
      <xdr:colOff>88900</xdr:colOff>
      <xdr:row>30</xdr:row>
      <xdr:rowOff>121196</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10388600" y="5264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30981</xdr:rowOff>
    </xdr:from>
    <xdr:to>
      <xdr:col>55</xdr:col>
      <xdr:colOff>0</xdr:colOff>
      <xdr:row>38</xdr:row>
      <xdr:rowOff>56829</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9639300" y="6546081"/>
          <a:ext cx="838200" cy="25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171350</xdr:rowOff>
    </xdr:from>
    <xdr:ext cx="599010" cy="259045"/>
    <xdr:sp macro="" textlink="">
      <xdr:nvSpPr>
        <xdr:cNvPr id="292" name="補助費等平均値テキスト">
          <a:extLst>
            <a:ext uri="{FF2B5EF4-FFF2-40B4-BE49-F238E27FC236}">
              <a16:creationId xmlns:a16="http://schemas.microsoft.com/office/drawing/2014/main" id="{00000000-0008-0000-0600-000024010000}"/>
            </a:ext>
          </a:extLst>
        </xdr:cNvPr>
        <xdr:cNvSpPr txBox="1"/>
      </xdr:nvSpPr>
      <xdr:spPr>
        <a:xfrm>
          <a:off x="10528300" y="617210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148473</xdr:rowOff>
    </xdr:from>
    <xdr:to>
      <xdr:col>55</xdr:col>
      <xdr:colOff>50800</xdr:colOff>
      <xdr:row>37</xdr:row>
      <xdr:rowOff>78623</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10426700" y="6320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30981</xdr:rowOff>
    </xdr:from>
    <xdr:to>
      <xdr:col>50</xdr:col>
      <xdr:colOff>114300</xdr:colOff>
      <xdr:row>38</xdr:row>
      <xdr:rowOff>56107</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flipV="1">
          <a:off x="8750300" y="6546081"/>
          <a:ext cx="889000" cy="25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15314</xdr:rowOff>
    </xdr:from>
    <xdr:to>
      <xdr:col>50</xdr:col>
      <xdr:colOff>165100</xdr:colOff>
      <xdr:row>37</xdr:row>
      <xdr:rowOff>116914</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9588500" y="635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133441</xdr:rowOff>
    </xdr:from>
    <xdr:ext cx="599010" cy="25904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9339795" y="61341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56107</xdr:rowOff>
    </xdr:from>
    <xdr:to>
      <xdr:col>45</xdr:col>
      <xdr:colOff>177800</xdr:colOff>
      <xdr:row>38</xdr:row>
      <xdr:rowOff>56532</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flipV="1">
          <a:off x="7861300" y="6571207"/>
          <a:ext cx="889000" cy="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20121</xdr:rowOff>
    </xdr:from>
    <xdr:to>
      <xdr:col>46</xdr:col>
      <xdr:colOff>38100</xdr:colOff>
      <xdr:row>37</xdr:row>
      <xdr:rowOff>121721</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8699500" y="6363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138248</xdr:rowOff>
    </xdr:from>
    <xdr:ext cx="599010"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8450795" y="6138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41827</xdr:rowOff>
    </xdr:from>
    <xdr:to>
      <xdr:col>41</xdr:col>
      <xdr:colOff>50800</xdr:colOff>
      <xdr:row>38</xdr:row>
      <xdr:rowOff>56532</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a:off x="6972300" y="6214027"/>
          <a:ext cx="889000" cy="357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42798</xdr:rowOff>
    </xdr:from>
    <xdr:to>
      <xdr:col>41</xdr:col>
      <xdr:colOff>101600</xdr:colOff>
      <xdr:row>37</xdr:row>
      <xdr:rowOff>144398</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7810500" y="6386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160925</xdr:rowOff>
    </xdr:from>
    <xdr:ext cx="59901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7561795" y="61616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55083</xdr:rowOff>
    </xdr:from>
    <xdr:to>
      <xdr:col>36</xdr:col>
      <xdr:colOff>165100</xdr:colOff>
      <xdr:row>35</xdr:row>
      <xdr:rowOff>156683</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6921500" y="6055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1760</xdr:rowOff>
    </xdr:from>
    <xdr:ext cx="59901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6672795" y="58310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6029</xdr:rowOff>
    </xdr:from>
    <xdr:to>
      <xdr:col>55</xdr:col>
      <xdr:colOff>50800</xdr:colOff>
      <xdr:row>38</xdr:row>
      <xdr:rowOff>107629</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10426700" y="6521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92406</xdr:rowOff>
    </xdr:from>
    <xdr:ext cx="534377" cy="259045"/>
    <xdr:sp macro="" textlink="">
      <xdr:nvSpPr>
        <xdr:cNvPr id="311" name="補助費等該当値テキスト">
          <a:extLst>
            <a:ext uri="{FF2B5EF4-FFF2-40B4-BE49-F238E27FC236}">
              <a16:creationId xmlns:a16="http://schemas.microsoft.com/office/drawing/2014/main" id="{00000000-0008-0000-0600-000037010000}"/>
            </a:ext>
          </a:extLst>
        </xdr:cNvPr>
        <xdr:cNvSpPr txBox="1"/>
      </xdr:nvSpPr>
      <xdr:spPr>
        <a:xfrm>
          <a:off x="10528300" y="6436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151631</xdr:rowOff>
    </xdr:from>
    <xdr:to>
      <xdr:col>50</xdr:col>
      <xdr:colOff>165100</xdr:colOff>
      <xdr:row>38</xdr:row>
      <xdr:rowOff>81781</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9588500" y="6495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38</xdr:row>
      <xdr:rowOff>72908</xdr:rowOff>
    </xdr:from>
    <xdr:ext cx="534377"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9372111" y="6588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5307</xdr:rowOff>
    </xdr:from>
    <xdr:to>
      <xdr:col>46</xdr:col>
      <xdr:colOff>38100</xdr:colOff>
      <xdr:row>38</xdr:row>
      <xdr:rowOff>106907</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8699500" y="6520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98034</xdr:rowOff>
    </xdr:from>
    <xdr:ext cx="534377"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8483111" y="6613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5732</xdr:rowOff>
    </xdr:from>
    <xdr:to>
      <xdr:col>41</xdr:col>
      <xdr:colOff>101600</xdr:colOff>
      <xdr:row>38</xdr:row>
      <xdr:rowOff>107332</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7810500" y="6520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98459</xdr:rowOff>
    </xdr:from>
    <xdr:ext cx="534377"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7594111" y="6613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162477</xdr:rowOff>
    </xdr:from>
    <xdr:to>
      <xdr:col>36</xdr:col>
      <xdr:colOff>165100</xdr:colOff>
      <xdr:row>36</xdr:row>
      <xdr:rowOff>92627</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6921500" y="6163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83754</xdr:rowOff>
    </xdr:from>
    <xdr:ext cx="599010" cy="25904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6672795" y="62559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81,818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普通建設事業費グラフ枠">
          <a:extLst>
            <a:ext uri="{FF2B5EF4-FFF2-40B4-BE49-F238E27FC236}">
              <a16:creationId xmlns:a16="http://schemas.microsoft.com/office/drawing/2014/main" id="{00000000-0008-0000-06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139257</xdr:rowOff>
    </xdr:from>
    <xdr:to>
      <xdr:col>54</xdr:col>
      <xdr:colOff>189865</xdr:colOff>
      <xdr:row>58</xdr:row>
      <xdr:rowOff>121106</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flipV="1">
          <a:off x="10475595" y="8883207"/>
          <a:ext cx="1270" cy="1181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124933</xdr:rowOff>
    </xdr:from>
    <xdr:ext cx="469744" cy="259045"/>
    <xdr:sp macro="" textlink="">
      <xdr:nvSpPr>
        <xdr:cNvPr id="342" name="普通建設事業費最小値テキスト">
          <a:extLst>
            <a:ext uri="{FF2B5EF4-FFF2-40B4-BE49-F238E27FC236}">
              <a16:creationId xmlns:a16="http://schemas.microsoft.com/office/drawing/2014/main" id="{00000000-0008-0000-0600-000056010000}"/>
            </a:ext>
          </a:extLst>
        </xdr:cNvPr>
        <xdr:cNvSpPr txBox="1"/>
      </xdr:nvSpPr>
      <xdr:spPr>
        <a:xfrm>
          <a:off x="10528300" y="100690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121106</xdr:rowOff>
    </xdr:from>
    <xdr:to>
      <xdr:col>55</xdr:col>
      <xdr:colOff>88900</xdr:colOff>
      <xdr:row>58</xdr:row>
      <xdr:rowOff>121106</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10065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85934</xdr:rowOff>
    </xdr:from>
    <xdr:ext cx="599010" cy="259045"/>
    <xdr:sp macro="" textlink="">
      <xdr:nvSpPr>
        <xdr:cNvPr id="344" name="普通建設事業費最大値テキスト">
          <a:extLst>
            <a:ext uri="{FF2B5EF4-FFF2-40B4-BE49-F238E27FC236}">
              <a16:creationId xmlns:a16="http://schemas.microsoft.com/office/drawing/2014/main" id="{00000000-0008-0000-0600-000058010000}"/>
            </a:ext>
          </a:extLst>
        </xdr:cNvPr>
        <xdr:cNvSpPr txBox="1"/>
      </xdr:nvSpPr>
      <xdr:spPr>
        <a:xfrm>
          <a:off x="10528300" y="86584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525,194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139257</xdr:rowOff>
    </xdr:from>
    <xdr:to>
      <xdr:col>55</xdr:col>
      <xdr:colOff>88900</xdr:colOff>
      <xdr:row>51</xdr:row>
      <xdr:rowOff>139257</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10388600" y="88832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74446</xdr:rowOff>
    </xdr:from>
    <xdr:to>
      <xdr:col>55</xdr:col>
      <xdr:colOff>0</xdr:colOff>
      <xdr:row>57</xdr:row>
      <xdr:rowOff>129164</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flipV="1">
          <a:off x="9639300" y="9847096"/>
          <a:ext cx="838200" cy="54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25645</xdr:rowOff>
    </xdr:from>
    <xdr:ext cx="599010" cy="259045"/>
    <xdr:sp macro="" textlink="">
      <xdr:nvSpPr>
        <xdr:cNvPr id="347" name="普通建設事業費平均値テキスト">
          <a:extLst>
            <a:ext uri="{FF2B5EF4-FFF2-40B4-BE49-F238E27FC236}">
              <a16:creationId xmlns:a16="http://schemas.microsoft.com/office/drawing/2014/main" id="{00000000-0008-0000-0600-00005B010000}"/>
            </a:ext>
          </a:extLst>
        </xdr:cNvPr>
        <xdr:cNvSpPr txBox="1"/>
      </xdr:nvSpPr>
      <xdr:spPr>
        <a:xfrm>
          <a:off x="10528300" y="962684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112,678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2768</xdr:rowOff>
    </xdr:from>
    <xdr:to>
      <xdr:col>55</xdr:col>
      <xdr:colOff>50800</xdr:colOff>
      <xdr:row>57</xdr:row>
      <xdr:rowOff>104368</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10426700" y="9775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39210</xdr:rowOff>
    </xdr:from>
    <xdr:to>
      <xdr:col>50</xdr:col>
      <xdr:colOff>114300</xdr:colOff>
      <xdr:row>57</xdr:row>
      <xdr:rowOff>129164</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8750300" y="9811860"/>
          <a:ext cx="889000" cy="8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22663</xdr:rowOff>
    </xdr:from>
    <xdr:to>
      <xdr:col>50</xdr:col>
      <xdr:colOff>165100</xdr:colOff>
      <xdr:row>57</xdr:row>
      <xdr:rowOff>124263</xdr:rowOff>
    </xdr:to>
    <xdr:sp macro="" textlink="">
      <xdr:nvSpPr>
        <xdr:cNvPr id="350" name="フローチャート: 判断 349">
          <a:extLst>
            <a:ext uri="{FF2B5EF4-FFF2-40B4-BE49-F238E27FC236}">
              <a16:creationId xmlns:a16="http://schemas.microsoft.com/office/drawing/2014/main" id="{00000000-0008-0000-0600-00005E010000}"/>
            </a:ext>
          </a:extLst>
        </xdr:cNvPr>
        <xdr:cNvSpPr/>
      </xdr:nvSpPr>
      <xdr:spPr>
        <a:xfrm>
          <a:off x="9588500" y="9795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55</xdr:row>
      <xdr:rowOff>140790</xdr:rowOff>
    </xdr:from>
    <xdr:ext cx="599010" cy="259045"/>
    <xdr:sp macro="" textlink="">
      <xdr:nvSpPr>
        <xdr:cNvPr id="351" name="テキスト ボックス 350">
          <a:extLst>
            <a:ext uri="{FF2B5EF4-FFF2-40B4-BE49-F238E27FC236}">
              <a16:creationId xmlns:a16="http://schemas.microsoft.com/office/drawing/2014/main" id="{00000000-0008-0000-0600-00005F010000}"/>
            </a:ext>
          </a:extLst>
        </xdr:cNvPr>
        <xdr:cNvSpPr txBox="1"/>
      </xdr:nvSpPr>
      <xdr:spPr>
        <a:xfrm>
          <a:off x="9339795" y="95705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47034</xdr:rowOff>
    </xdr:from>
    <xdr:to>
      <xdr:col>45</xdr:col>
      <xdr:colOff>177800</xdr:colOff>
      <xdr:row>57</xdr:row>
      <xdr:rowOff>39210</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a:off x="7861300" y="9648234"/>
          <a:ext cx="889000" cy="163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51551</xdr:rowOff>
    </xdr:from>
    <xdr:to>
      <xdr:col>46</xdr:col>
      <xdr:colOff>38100</xdr:colOff>
      <xdr:row>57</xdr:row>
      <xdr:rowOff>153151</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8699500" y="9824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144278</xdr:rowOff>
    </xdr:from>
    <xdr:ext cx="534377" cy="259045"/>
    <xdr:sp macro="" textlink="">
      <xdr:nvSpPr>
        <xdr:cNvPr id="354" name="テキスト ボックス 353">
          <a:extLst>
            <a:ext uri="{FF2B5EF4-FFF2-40B4-BE49-F238E27FC236}">
              <a16:creationId xmlns:a16="http://schemas.microsoft.com/office/drawing/2014/main" id="{00000000-0008-0000-0600-000062010000}"/>
            </a:ext>
          </a:extLst>
        </xdr:cNvPr>
        <xdr:cNvSpPr txBox="1"/>
      </xdr:nvSpPr>
      <xdr:spPr>
        <a:xfrm>
          <a:off x="8483111" y="9916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47034</xdr:rowOff>
    </xdr:from>
    <xdr:to>
      <xdr:col>41</xdr:col>
      <xdr:colOff>50800</xdr:colOff>
      <xdr:row>56</xdr:row>
      <xdr:rowOff>96106</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flipV="1">
          <a:off x="6972300" y="9648234"/>
          <a:ext cx="889000" cy="49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36875</xdr:rowOff>
    </xdr:from>
    <xdr:to>
      <xdr:col>41</xdr:col>
      <xdr:colOff>101600</xdr:colOff>
      <xdr:row>57</xdr:row>
      <xdr:rowOff>138475</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7810500" y="9809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129602</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7594111" y="9902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163803</xdr:rowOff>
    </xdr:from>
    <xdr:to>
      <xdr:col>36</xdr:col>
      <xdr:colOff>165100</xdr:colOff>
      <xdr:row>57</xdr:row>
      <xdr:rowOff>93953</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6921500" y="9765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85080</xdr:rowOff>
    </xdr:from>
    <xdr:ext cx="59901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6672795" y="98577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23646</xdr:rowOff>
    </xdr:from>
    <xdr:to>
      <xdr:col>55</xdr:col>
      <xdr:colOff>50800</xdr:colOff>
      <xdr:row>57</xdr:row>
      <xdr:rowOff>125246</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10426700" y="9796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2073</xdr:rowOff>
    </xdr:from>
    <xdr:ext cx="599010" cy="259045"/>
    <xdr:sp macro="" textlink="">
      <xdr:nvSpPr>
        <xdr:cNvPr id="366" name="普通建設事業費該当値テキスト">
          <a:extLst>
            <a:ext uri="{FF2B5EF4-FFF2-40B4-BE49-F238E27FC236}">
              <a16:creationId xmlns:a16="http://schemas.microsoft.com/office/drawing/2014/main" id="{00000000-0008-0000-0600-00006E010000}"/>
            </a:ext>
          </a:extLst>
        </xdr:cNvPr>
        <xdr:cNvSpPr txBox="1"/>
      </xdr:nvSpPr>
      <xdr:spPr>
        <a:xfrm>
          <a:off x="10528300" y="97747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78364</xdr:rowOff>
    </xdr:from>
    <xdr:to>
      <xdr:col>50</xdr:col>
      <xdr:colOff>165100</xdr:colOff>
      <xdr:row>58</xdr:row>
      <xdr:rowOff>8514</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9588500" y="9851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171091</xdr:rowOff>
    </xdr:from>
    <xdr:ext cx="534377"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9372111" y="9943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159860</xdr:rowOff>
    </xdr:from>
    <xdr:to>
      <xdr:col>46</xdr:col>
      <xdr:colOff>38100</xdr:colOff>
      <xdr:row>57</xdr:row>
      <xdr:rowOff>90010</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8699500" y="9761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55</xdr:row>
      <xdr:rowOff>106537</xdr:rowOff>
    </xdr:from>
    <xdr:ext cx="59901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8450795" y="95362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167684</xdr:rowOff>
    </xdr:from>
    <xdr:to>
      <xdr:col>41</xdr:col>
      <xdr:colOff>101600</xdr:colOff>
      <xdr:row>56</xdr:row>
      <xdr:rowOff>97834</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7810500" y="9597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54</xdr:row>
      <xdr:rowOff>114361</xdr:rowOff>
    </xdr:from>
    <xdr:ext cx="59901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7561795" y="93726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45306</xdr:rowOff>
    </xdr:from>
    <xdr:to>
      <xdr:col>36</xdr:col>
      <xdr:colOff>165100</xdr:colOff>
      <xdr:row>56</xdr:row>
      <xdr:rowOff>146906</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6921500" y="9646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54</xdr:row>
      <xdr:rowOff>163433</xdr:rowOff>
    </xdr:from>
    <xdr:ext cx="599010"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6672795" y="94217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6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25400</xdr:rowOff>
    </xdr:from>
    <xdr:to>
      <xdr:col>59</xdr:col>
      <xdr:colOff>50800</xdr:colOff>
      <xdr:row>78</xdr:row>
      <xdr:rowOff>25400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54627</xdr:rowOff>
    </xdr:from>
    <xdr:ext cx="248786"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355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82550</xdr:rowOff>
    </xdr:from>
    <xdr:to>
      <xdr:col>59</xdr:col>
      <xdr:colOff>50800</xdr:colOff>
      <xdr:row>71</xdr:row>
      <xdr:rowOff>82550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70</xdr:row>
      <xdr:rowOff>111777</xdr:rowOff>
    </xdr:from>
    <xdr:ext cx="59541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08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3" name="普通建設事業費 （ うち新規整備　）グラフ枠">
          <a:extLst>
            <a:ext uri="{FF2B5EF4-FFF2-40B4-BE49-F238E27FC236}">
              <a16:creationId xmlns:a16="http://schemas.microsoft.com/office/drawing/2014/main" id="{00000000-0008-0000-0600-000089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75178</xdr:rowOff>
    </xdr:from>
    <xdr:to>
      <xdr:col>54</xdr:col>
      <xdr:colOff>189865</xdr:colOff>
      <xdr:row>78</xdr:row>
      <xdr:rowOff>25400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flipV="1">
          <a:off x="10475595" y="12248128"/>
          <a:ext cx="1270" cy="11503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29227</xdr:rowOff>
    </xdr:from>
    <xdr:ext cx="249299" cy="259045"/>
    <xdr:sp macro="" textlink="">
      <xdr:nvSpPr>
        <xdr:cNvPr id="395" name="普通建設事業費 （ うち新規整備　）最小値テキスト">
          <a:extLst>
            <a:ext uri="{FF2B5EF4-FFF2-40B4-BE49-F238E27FC236}">
              <a16:creationId xmlns:a16="http://schemas.microsoft.com/office/drawing/2014/main" id="{00000000-0008-0000-0600-00008B010000}"/>
            </a:ext>
          </a:extLst>
        </xdr:cNvPr>
        <xdr:cNvSpPr txBox="1"/>
      </xdr:nvSpPr>
      <xdr:spPr>
        <a:xfrm>
          <a:off x="10528300" y="13402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25400</xdr:rowOff>
    </xdr:from>
    <xdr:to>
      <xdr:col>55</xdr:col>
      <xdr:colOff>88900</xdr:colOff>
      <xdr:row>78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10388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21855</xdr:rowOff>
    </xdr:from>
    <xdr:ext cx="599010" cy="259045"/>
    <xdr:sp macro="" textlink="">
      <xdr:nvSpPr>
        <xdr:cNvPr id="397" name="普通建設事業費 （ うち新規整備　）最大値テキスト">
          <a:extLst>
            <a:ext uri="{FF2B5EF4-FFF2-40B4-BE49-F238E27FC236}">
              <a16:creationId xmlns:a16="http://schemas.microsoft.com/office/drawing/2014/main" id="{00000000-0008-0000-0600-00008D010000}"/>
            </a:ext>
          </a:extLst>
        </xdr:cNvPr>
        <xdr:cNvSpPr txBox="1"/>
      </xdr:nvSpPr>
      <xdr:spPr>
        <a:xfrm>
          <a:off x="10528300" y="120233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75178</xdr:rowOff>
    </xdr:from>
    <xdr:to>
      <xdr:col>55</xdr:col>
      <xdr:colOff>88900</xdr:colOff>
      <xdr:row>71</xdr:row>
      <xdr:rowOff>75178</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10388600" y="12248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115999</xdr:rowOff>
    </xdr:from>
    <xdr:to>
      <xdr:col>55</xdr:col>
      <xdr:colOff>0</xdr:colOff>
      <xdr:row>77</xdr:row>
      <xdr:rowOff>144678</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9639300" y="13317649"/>
          <a:ext cx="838200" cy="28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151359</xdr:rowOff>
    </xdr:from>
    <xdr:ext cx="534377" cy="259045"/>
    <xdr:sp macro="" textlink="">
      <xdr:nvSpPr>
        <xdr:cNvPr id="400" name="普通建設事業費 （ うち新規整備　）平均値テキスト">
          <a:extLst>
            <a:ext uri="{FF2B5EF4-FFF2-40B4-BE49-F238E27FC236}">
              <a16:creationId xmlns:a16="http://schemas.microsoft.com/office/drawing/2014/main" id="{00000000-0008-0000-0600-000090010000}"/>
            </a:ext>
          </a:extLst>
        </xdr:cNvPr>
        <xdr:cNvSpPr txBox="1"/>
      </xdr:nvSpPr>
      <xdr:spPr>
        <a:xfrm>
          <a:off x="10528300" y="130101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128482</xdr:rowOff>
    </xdr:from>
    <xdr:to>
      <xdr:col>55</xdr:col>
      <xdr:colOff>50800</xdr:colOff>
      <xdr:row>77</xdr:row>
      <xdr:rowOff>58632</xdr:rowOff>
    </xdr:to>
    <xdr:sp macro="" textlink="">
      <xdr:nvSpPr>
        <xdr:cNvPr id="401" name="フローチャート: 判断 400">
          <a:extLst>
            <a:ext uri="{FF2B5EF4-FFF2-40B4-BE49-F238E27FC236}">
              <a16:creationId xmlns:a16="http://schemas.microsoft.com/office/drawing/2014/main" id="{00000000-0008-0000-0600-000091010000}"/>
            </a:ext>
          </a:extLst>
        </xdr:cNvPr>
        <xdr:cNvSpPr/>
      </xdr:nvSpPr>
      <xdr:spPr>
        <a:xfrm>
          <a:off x="10426700" y="13158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116103</xdr:rowOff>
    </xdr:from>
    <xdr:to>
      <xdr:col>50</xdr:col>
      <xdr:colOff>114300</xdr:colOff>
      <xdr:row>77</xdr:row>
      <xdr:rowOff>144678</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8750300" y="13317753"/>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3986</xdr:rowOff>
    </xdr:from>
    <xdr:to>
      <xdr:col>50</xdr:col>
      <xdr:colOff>165100</xdr:colOff>
      <xdr:row>77</xdr:row>
      <xdr:rowOff>105586</xdr:rowOff>
    </xdr:to>
    <xdr:sp macro="" textlink="">
      <xdr:nvSpPr>
        <xdr:cNvPr id="403" name="フローチャート: 判断 402">
          <a:extLst>
            <a:ext uri="{FF2B5EF4-FFF2-40B4-BE49-F238E27FC236}">
              <a16:creationId xmlns:a16="http://schemas.microsoft.com/office/drawing/2014/main" id="{00000000-0008-0000-0600-000093010000}"/>
            </a:ext>
          </a:extLst>
        </xdr:cNvPr>
        <xdr:cNvSpPr/>
      </xdr:nvSpPr>
      <xdr:spPr>
        <a:xfrm>
          <a:off x="9588500" y="13205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122113</xdr:rowOff>
    </xdr:from>
    <xdr:ext cx="534377" cy="25904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9372111" y="12980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153324</xdr:rowOff>
    </xdr:from>
    <xdr:to>
      <xdr:col>45</xdr:col>
      <xdr:colOff>177800</xdr:colOff>
      <xdr:row>77</xdr:row>
      <xdr:rowOff>116103</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7861300" y="13012074"/>
          <a:ext cx="889000" cy="305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168549</xdr:rowOff>
    </xdr:from>
    <xdr:to>
      <xdr:col>46</xdr:col>
      <xdr:colOff>38100</xdr:colOff>
      <xdr:row>77</xdr:row>
      <xdr:rowOff>98699</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8699500" y="13198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115226</xdr:rowOff>
    </xdr:from>
    <xdr:ext cx="534377" cy="259045"/>
    <xdr:sp macro="" textlink="">
      <xdr:nvSpPr>
        <xdr:cNvPr id="407" name="テキスト ボックス 406">
          <a:extLst>
            <a:ext uri="{FF2B5EF4-FFF2-40B4-BE49-F238E27FC236}">
              <a16:creationId xmlns:a16="http://schemas.microsoft.com/office/drawing/2014/main" id="{00000000-0008-0000-0600-000097010000}"/>
            </a:ext>
          </a:extLst>
        </xdr:cNvPr>
        <xdr:cNvSpPr txBox="1"/>
      </xdr:nvSpPr>
      <xdr:spPr>
        <a:xfrm>
          <a:off x="8483111" y="12973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75</xdr:row>
      <xdr:rowOff>30275</xdr:rowOff>
    </xdr:from>
    <xdr:to>
      <xdr:col>41</xdr:col>
      <xdr:colOff>50800</xdr:colOff>
      <xdr:row>75</xdr:row>
      <xdr:rowOff>153324</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6972300" y="12889025"/>
          <a:ext cx="889000" cy="123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126774</xdr:rowOff>
    </xdr:from>
    <xdr:to>
      <xdr:col>41</xdr:col>
      <xdr:colOff>101600</xdr:colOff>
      <xdr:row>77</xdr:row>
      <xdr:rowOff>56924</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7810500" y="13156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48051</xdr:rowOff>
    </xdr:from>
    <xdr:ext cx="534377" cy="259045"/>
    <xdr:sp macro="" textlink="">
      <xdr:nvSpPr>
        <xdr:cNvPr id="410" name="テキスト ボックス 409">
          <a:extLst>
            <a:ext uri="{FF2B5EF4-FFF2-40B4-BE49-F238E27FC236}">
              <a16:creationId xmlns:a16="http://schemas.microsoft.com/office/drawing/2014/main" id="{00000000-0008-0000-0600-00009A010000}"/>
            </a:ext>
          </a:extLst>
        </xdr:cNvPr>
        <xdr:cNvSpPr txBox="1"/>
      </xdr:nvSpPr>
      <xdr:spPr>
        <a:xfrm>
          <a:off x="7594111" y="13249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61080</xdr:rowOff>
    </xdr:from>
    <xdr:to>
      <xdr:col>36</xdr:col>
      <xdr:colOff>165100</xdr:colOff>
      <xdr:row>76</xdr:row>
      <xdr:rowOff>162680</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6921500" y="1309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153807</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6705111" y="13184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65199</xdr:rowOff>
    </xdr:from>
    <xdr:to>
      <xdr:col>55</xdr:col>
      <xdr:colOff>50800</xdr:colOff>
      <xdr:row>77</xdr:row>
      <xdr:rowOff>166799</xdr:rowOff>
    </xdr:to>
    <xdr:sp macro="" textlink="">
      <xdr:nvSpPr>
        <xdr:cNvPr id="418" name="楕円 417">
          <a:extLst>
            <a:ext uri="{FF2B5EF4-FFF2-40B4-BE49-F238E27FC236}">
              <a16:creationId xmlns:a16="http://schemas.microsoft.com/office/drawing/2014/main" id="{00000000-0008-0000-0600-0000A2010000}"/>
            </a:ext>
          </a:extLst>
        </xdr:cNvPr>
        <xdr:cNvSpPr/>
      </xdr:nvSpPr>
      <xdr:spPr>
        <a:xfrm>
          <a:off x="10426700" y="13266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151576</xdr:rowOff>
    </xdr:from>
    <xdr:ext cx="534377" cy="259045"/>
    <xdr:sp macro="" textlink="">
      <xdr:nvSpPr>
        <xdr:cNvPr id="419" name="普通建設事業費 （ うち新規整備　）該当値テキスト">
          <a:extLst>
            <a:ext uri="{FF2B5EF4-FFF2-40B4-BE49-F238E27FC236}">
              <a16:creationId xmlns:a16="http://schemas.microsoft.com/office/drawing/2014/main" id="{00000000-0008-0000-0600-0000A3010000}"/>
            </a:ext>
          </a:extLst>
        </xdr:cNvPr>
        <xdr:cNvSpPr txBox="1"/>
      </xdr:nvSpPr>
      <xdr:spPr>
        <a:xfrm>
          <a:off x="10528300" y="13181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93878</xdr:rowOff>
    </xdr:from>
    <xdr:to>
      <xdr:col>50</xdr:col>
      <xdr:colOff>165100</xdr:colOff>
      <xdr:row>78</xdr:row>
      <xdr:rowOff>24028</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9588500" y="13295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15155</xdr:rowOff>
    </xdr:from>
    <xdr:ext cx="469744"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404428" y="13388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65303</xdr:rowOff>
    </xdr:from>
    <xdr:to>
      <xdr:col>46</xdr:col>
      <xdr:colOff>38100</xdr:colOff>
      <xdr:row>77</xdr:row>
      <xdr:rowOff>166903</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8699500" y="13266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158030</xdr:rowOff>
    </xdr:from>
    <xdr:ext cx="534377"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8483111" y="13359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75</xdr:row>
      <xdr:rowOff>102525</xdr:rowOff>
    </xdr:from>
    <xdr:to>
      <xdr:col>41</xdr:col>
      <xdr:colOff>101600</xdr:colOff>
      <xdr:row>76</xdr:row>
      <xdr:rowOff>32674</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7810500" y="1296127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49202</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7594111" y="12736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150925</xdr:rowOff>
    </xdr:from>
    <xdr:to>
      <xdr:col>36</xdr:col>
      <xdr:colOff>165100</xdr:colOff>
      <xdr:row>75</xdr:row>
      <xdr:rowOff>81075</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6921500" y="12838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73</xdr:row>
      <xdr:rowOff>97602</xdr:rowOff>
    </xdr:from>
    <xdr:ext cx="534377"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705111" y="12613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8" name="正方形/長方形 427">
          <a:extLst>
            <a:ext uri="{FF2B5EF4-FFF2-40B4-BE49-F238E27FC236}">
              <a16:creationId xmlns:a16="http://schemas.microsoft.com/office/drawing/2014/main" id="{00000000-0008-0000-0600-0000AC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7" name="直線コネクタ 436">
          <a:extLst>
            <a:ext uri="{FF2B5EF4-FFF2-40B4-BE49-F238E27FC236}">
              <a16:creationId xmlns:a16="http://schemas.microsoft.com/office/drawing/2014/main" id="{00000000-0008-0000-0600-0000B5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8" name="普通建設事業費 （ うち更新整備　）グラフ枠">
          <a:extLst>
            <a:ext uri="{FF2B5EF4-FFF2-40B4-BE49-F238E27FC236}">
              <a16:creationId xmlns:a16="http://schemas.microsoft.com/office/drawing/2014/main" id="{00000000-0008-0000-0600-0000C0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153081</xdr:rowOff>
    </xdr:from>
    <xdr:to>
      <xdr:col>54</xdr:col>
      <xdr:colOff>189865</xdr:colOff>
      <xdr:row>98</xdr:row>
      <xdr:rowOff>122013</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flipV="1">
          <a:off x="10475595" y="15755031"/>
          <a:ext cx="1270" cy="11690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125840</xdr:rowOff>
    </xdr:from>
    <xdr:ext cx="469744" cy="259045"/>
    <xdr:sp macro="" textlink="">
      <xdr:nvSpPr>
        <xdr:cNvPr id="450" name="普通建設事業費 （ うち更新整備　）最小値テキスト">
          <a:extLst>
            <a:ext uri="{FF2B5EF4-FFF2-40B4-BE49-F238E27FC236}">
              <a16:creationId xmlns:a16="http://schemas.microsoft.com/office/drawing/2014/main" id="{00000000-0008-0000-0600-0000C2010000}"/>
            </a:ext>
          </a:extLst>
        </xdr:cNvPr>
        <xdr:cNvSpPr txBox="1"/>
      </xdr:nvSpPr>
      <xdr:spPr>
        <a:xfrm>
          <a:off x="10528300" y="16927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122013</xdr:rowOff>
    </xdr:from>
    <xdr:to>
      <xdr:col>55</xdr:col>
      <xdr:colOff>88900</xdr:colOff>
      <xdr:row>98</xdr:row>
      <xdr:rowOff>122013</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10388600" y="16924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99758</xdr:rowOff>
    </xdr:from>
    <xdr:ext cx="599010" cy="259045"/>
    <xdr:sp macro="" textlink="">
      <xdr:nvSpPr>
        <xdr:cNvPr id="452" name="普通建設事業費 （ うち更新整備　）最大値テキスト">
          <a:extLst>
            <a:ext uri="{FF2B5EF4-FFF2-40B4-BE49-F238E27FC236}">
              <a16:creationId xmlns:a16="http://schemas.microsoft.com/office/drawing/2014/main" id="{00000000-0008-0000-0600-0000C4010000}"/>
            </a:ext>
          </a:extLst>
        </xdr:cNvPr>
        <xdr:cNvSpPr txBox="1"/>
      </xdr:nvSpPr>
      <xdr:spPr>
        <a:xfrm>
          <a:off x="10528300" y="155302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519,147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153081</xdr:rowOff>
    </xdr:from>
    <xdr:to>
      <xdr:col>55</xdr:col>
      <xdr:colOff>88900</xdr:colOff>
      <xdr:row>91</xdr:row>
      <xdr:rowOff>153081</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10388600" y="157550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154877</xdr:rowOff>
    </xdr:from>
    <xdr:to>
      <xdr:col>55</xdr:col>
      <xdr:colOff>0</xdr:colOff>
      <xdr:row>98</xdr:row>
      <xdr:rowOff>9629</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flipV="1">
          <a:off x="9639300" y="16785527"/>
          <a:ext cx="838200" cy="26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121511</xdr:rowOff>
    </xdr:from>
    <xdr:ext cx="534377" cy="259045"/>
    <xdr:sp macro="" textlink="">
      <xdr:nvSpPr>
        <xdr:cNvPr id="455" name="普通建設事業費 （ うち更新整備　）平均値テキスト">
          <a:extLst>
            <a:ext uri="{FF2B5EF4-FFF2-40B4-BE49-F238E27FC236}">
              <a16:creationId xmlns:a16="http://schemas.microsoft.com/office/drawing/2014/main" id="{00000000-0008-0000-0600-0000C7010000}"/>
            </a:ext>
          </a:extLst>
        </xdr:cNvPr>
        <xdr:cNvSpPr txBox="1"/>
      </xdr:nvSpPr>
      <xdr:spPr>
        <a:xfrm>
          <a:off x="10528300" y="165807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98634</xdr:rowOff>
    </xdr:from>
    <xdr:to>
      <xdr:col>55</xdr:col>
      <xdr:colOff>50800</xdr:colOff>
      <xdr:row>98</xdr:row>
      <xdr:rowOff>28784</xdr:rowOff>
    </xdr:to>
    <xdr:sp macro="" textlink="">
      <xdr:nvSpPr>
        <xdr:cNvPr id="456" name="フローチャート: 判断 455">
          <a:extLst>
            <a:ext uri="{FF2B5EF4-FFF2-40B4-BE49-F238E27FC236}">
              <a16:creationId xmlns:a16="http://schemas.microsoft.com/office/drawing/2014/main" id="{00000000-0008-0000-0600-0000C8010000}"/>
            </a:ext>
          </a:extLst>
        </xdr:cNvPr>
        <xdr:cNvSpPr/>
      </xdr:nvSpPr>
      <xdr:spPr>
        <a:xfrm>
          <a:off x="10426700" y="16729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114329</xdr:rowOff>
    </xdr:from>
    <xdr:to>
      <xdr:col>50</xdr:col>
      <xdr:colOff>114300</xdr:colOff>
      <xdr:row>98</xdr:row>
      <xdr:rowOff>9629</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8750300" y="16744979"/>
          <a:ext cx="889000" cy="66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101530</xdr:rowOff>
    </xdr:from>
    <xdr:to>
      <xdr:col>50</xdr:col>
      <xdr:colOff>165100</xdr:colOff>
      <xdr:row>98</xdr:row>
      <xdr:rowOff>31680</xdr:rowOff>
    </xdr:to>
    <xdr:sp macro="" textlink="">
      <xdr:nvSpPr>
        <xdr:cNvPr id="458" name="フローチャート: 判断 457">
          <a:extLst>
            <a:ext uri="{FF2B5EF4-FFF2-40B4-BE49-F238E27FC236}">
              <a16:creationId xmlns:a16="http://schemas.microsoft.com/office/drawing/2014/main" id="{00000000-0008-0000-0600-0000CA010000}"/>
            </a:ext>
          </a:extLst>
        </xdr:cNvPr>
        <xdr:cNvSpPr/>
      </xdr:nvSpPr>
      <xdr:spPr>
        <a:xfrm>
          <a:off x="9588500" y="1673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48207</xdr:rowOff>
    </xdr:from>
    <xdr:ext cx="534377"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9372111" y="16507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72685</xdr:rowOff>
    </xdr:from>
    <xdr:to>
      <xdr:col>45</xdr:col>
      <xdr:colOff>177800</xdr:colOff>
      <xdr:row>97</xdr:row>
      <xdr:rowOff>114329</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7861300" y="16703335"/>
          <a:ext cx="889000" cy="41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135187</xdr:rowOff>
    </xdr:from>
    <xdr:to>
      <xdr:col>46</xdr:col>
      <xdr:colOff>38100</xdr:colOff>
      <xdr:row>98</xdr:row>
      <xdr:rowOff>65337</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8699500" y="16765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56464</xdr:rowOff>
    </xdr:from>
    <xdr:ext cx="534377"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8483111" y="16858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72685</xdr:rowOff>
    </xdr:from>
    <xdr:to>
      <xdr:col>41</xdr:col>
      <xdr:colOff>50800</xdr:colOff>
      <xdr:row>98</xdr:row>
      <xdr:rowOff>3987</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flipV="1">
          <a:off x="6972300" y="16703335"/>
          <a:ext cx="889000" cy="102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135891</xdr:rowOff>
    </xdr:from>
    <xdr:to>
      <xdr:col>41</xdr:col>
      <xdr:colOff>101600</xdr:colOff>
      <xdr:row>98</xdr:row>
      <xdr:rowOff>66041</xdr:rowOff>
    </xdr:to>
    <xdr:sp macro="" textlink="">
      <xdr:nvSpPr>
        <xdr:cNvPr id="464" name="フローチャート: 判断 463">
          <a:extLst>
            <a:ext uri="{FF2B5EF4-FFF2-40B4-BE49-F238E27FC236}">
              <a16:creationId xmlns:a16="http://schemas.microsoft.com/office/drawing/2014/main" id="{00000000-0008-0000-0600-0000D0010000}"/>
            </a:ext>
          </a:extLst>
        </xdr:cNvPr>
        <xdr:cNvSpPr/>
      </xdr:nvSpPr>
      <xdr:spPr>
        <a:xfrm>
          <a:off x="7810500" y="16766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57168</xdr:rowOff>
    </xdr:from>
    <xdr:ext cx="534377"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7594111" y="16859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118897</xdr:rowOff>
    </xdr:from>
    <xdr:to>
      <xdr:col>36</xdr:col>
      <xdr:colOff>165100</xdr:colOff>
      <xdr:row>98</xdr:row>
      <xdr:rowOff>49047</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6921500" y="1674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65574</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6705111" y="16524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104077</xdr:rowOff>
    </xdr:from>
    <xdr:to>
      <xdr:col>55</xdr:col>
      <xdr:colOff>50800</xdr:colOff>
      <xdr:row>98</xdr:row>
      <xdr:rowOff>34227</xdr:rowOff>
    </xdr:to>
    <xdr:sp macro="" textlink="">
      <xdr:nvSpPr>
        <xdr:cNvPr id="473" name="楕円 472">
          <a:extLst>
            <a:ext uri="{FF2B5EF4-FFF2-40B4-BE49-F238E27FC236}">
              <a16:creationId xmlns:a16="http://schemas.microsoft.com/office/drawing/2014/main" id="{00000000-0008-0000-0600-0000D9010000}"/>
            </a:ext>
          </a:extLst>
        </xdr:cNvPr>
        <xdr:cNvSpPr/>
      </xdr:nvSpPr>
      <xdr:spPr>
        <a:xfrm>
          <a:off x="10426700" y="16734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82504</xdr:rowOff>
    </xdr:from>
    <xdr:ext cx="534377" cy="259045"/>
    <xdr:sp macro="" textlink="">
      <xdr:nvSpPr>
        <xdr:cNvPr id="474" name="普通建設事業費 （ うち更新整備　）該当値テキスト">
          <a:extLst>
            <a:ext uri="{FF2B5EF4-FFF2-40B4-BE49-F238E27FC236}">
              <a16:creationId xmlns:a16="http://schemas.microsoft.com/office/drawing/2014/main" id="{00000000-0008-0000-0600-0000DA010000}"/>
            </a:ext>
          </a:extLst>
        </xdr:cNvPr>
        <xdr:cNvSpPr txBox="1"/>
      </xdr:nvSpPr>
      <xdr:spPr>
        <a:xfrm>
          <a:off x="10528300" y="16713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130279</xdr:rowOff>
    </xdr:from>
    <xdr:to>
      <xdr:col>50</xdr:col>
      <xdr:colOff>165100</xdr:colOff>
      <xdr:row>98</xdr:row>
      <xdr:rowOff>60429</xdr:rowOff>
    </xdr:to>
    <xdr:sp macro="" textlink="">
      <xdr:nvSpPr>
        <xdr:cNvPr id="475" name="楕円 474">
          <a:extLst>
            <a:ext uri="{FF2B5EF4-FFF2-40B4-BE49-F238E27FC236}">
              <a16:creationId xmlns:a16="http://schemas.microsoft.com/office/drawing/2014/main" id="{00000000-0008-0000-0600-0000DB010000}"/>
            </a:ext>
          </a:extLst>
        </xdr:cNvPr>
        <xdr:cNvSpPr/>
      </xdr:nvSpPr>
      <xdr:spPr>
        <a:xfrm>
          <a:off x="9588500" y="16760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51556</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372111" y="16853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63529</xdr:rowOff>
    </xdr:from>
    <xdr:to>
      <xdr:col>46</xdr:col>
      <xdr:colOff>38100</xdr:colOff>
      <xdr:row>97</xdr:row>
      <xdr:rowOff>165129</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8699500" y="16694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10206</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8483111" y="16469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21885</xdr:rowOff>
    </xdr:from>
    <xdr:to>
      <xdr:col>41</xdr:col>
      <xdr:colOff>101600</xdr:colOff>
      <xdr:row>97</xdr:row>
      <xdr:rowOff>123485</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7810500" y="16652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140012</xdr:rowOff>
    </xdr:from>
    <xdr:ext cx="59901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7561795" y="164277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124637</xdr:rowOff>
    </xdr:from>
    <xdr:to>
      <xdr:col>36</xdr:col>
      <xdr:colOff>165100</xdr:colOff>
      <xdr:row>98</xdr:row>
      <xdr:rowOff>54787</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6921500" y="16755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45914</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6705111" y="16848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3" name="正方形/長方形 482">
          <a:extLst>
            <a:ext uri="{FF2B5EF4-FFF2-40B4-BE49-F238E27FC236}">
              <a16:creationId xmlns:a16="http://schemas.microsoft.com/office/drawing/2014/main" id="{00000000-0008-0000-0600-0000E3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4" name="正方形/長方形 483">
          <a:extLst>
            <a:ext uri="{FF2B5EF4-FFF2-40B4-BE49-F238E27FC236}">
              <a16:creationId xmlns:a16="http://schemas.microsoft.com/office/drawing/2014/main" id="{00000000-0008-0000-0600-0000E4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2" name="直線コネクタ 491">
          <a:extLst>
            <a:ext uri="{FF2B5EF4-FFF2-40B4-BE49-F238E27FC236}">
              <a16:creationId xmlns:a16="http://schemas.microsoft.com/office/drawing/2014/main" id="{00000000-0008-0000-0600-0000EC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3" name="直線コネクタ 492">
          <a:extLst>
            <a:ext uri="{FF2B5EF4-FFF2-40B4-BE49-F238E27FC236}">
              <a16:creationId xmlns:a16="http://schemas.microsoft.com/office/drawing/2014/main" id="{00000000-0008-0000-0600-0000ED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3" name="災害復旧事業費グラフ枠">
          <a:extLst>
            <a:ext uri="{FF2B5EF4-FFF2-40B4-BE49-F238E27FC236}">
              <a16:creationId xmlns:a16="http://schemas.microsoft.com/office/drawing/2014/main" id="{00000000-0008-0000-0600-0000F7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57793</xdr:rowOff>
    </xdr:from>
    <xdr:to>
      <xdr:col>85</xdr:col>
      <xdr:colOff>126364</xdr:colOff>
      <xdr:row>38</xdr:row>
      <xdr:rowOff>139700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flipV="1">
          <a:off x="16317595" y="5372743"/>
          <a:ext cx="1269" cy="12820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05" name="災害復旧事業費最小値テキスト">
          <a:extLst>
            <a:ext uri="{FF2B5EF4-FFF2-40B4-BE49-F238E27FC236}">
              <a16:creationId xmlns:a16="http://schemas.microsoft.com/office/drawing/2014/main" id="{00000000-0008-0000-0600-0000F901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4470</xdr:rowOff>
    </xdr:from>
    <xdr:ext cx="534377" cy="259045"/>
    <xdr:sp macro="" textlink="">
      <xdr:nvSpPr>
        <xdr:cNvPr id="507" name="災害復旧事業費最大値テキスト">
          <a:extLst>
            <a:ext uri="{FF2B5EF4-FFF2-40B4-BE49-F238E27FC236}">
              <a16:creationId xmlns:a16="http://schemas.microsoft.com/office/drawing/2014/main" id="{00000000-0008-0000-0600-0000FB010000}"/>
            </a:ext>
          </a:extLst>
        </xdr:cNvPr>
        <xdr:cNvSpPr txBox="1"/>
      </xdr:nvSpPr>
      <xdr:spPr>
        <a:xfrm>
          <a:off x="16370300" y="5147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56,083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57793</xdr:rowOff>
    </xdr:from>
    <xdr:to>
      <xdr:col>86</xdr:col>
      <xdr:colOff>25400</xdr:colOff>
      <xdr:row>31</xdr:row>
      <xdr:rowOff>57793</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6230600" y="5372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33</xdr:row>
      <xdr:rowOff>164137</xdr:rowOff>
    </xdr:from>
    <xdr:to>
      <xdr:col>85</xdr:col>
      <xdr:colOff>127000</xdr:colOff>
      <xdr:row>36</xdr:row>
      <xdr:rowOff>7181</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flipV="1">
          <a:off x="15481300" y="5821987"/>
          <a:ext cx="838200" cy="357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6222</xdr:rowOff>
    </xdr:from>
    <xdr:ext cx="469744" cy="259045"/>
    <xdr:sp macro="" textlink="">
      <xdr:nvSpPr>
        <xdr:cNvPr id="510" name="災害復旧事業費平均値テキスト">
          <a:extLst>
            <a:ext uri="{FF2B5EF4-FFF2-40B4-BE49-F238E27FC236}">
              <a16:creationId xmlns:a16="http://schemas.microsoft.com/office/drawing/2014/main" id="{00000000-0008-0000-0600-0000FE010000}"/>
            </a:ext>
          </a:extLst>
        </xdr:cNvPr>
        <xdr:cNvSpPr txBox="1"/>
      </xdr:nvSpPr>
      <xdr:spPr>
        <a:xfrm>
          <a:off x="16370300" y="65213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27795</xdr:rowOff>
    </xdr:from>
    <xdr:to>
      <xdr:col>85</xdr:col>
      <xdr:colOff>177800</xdr:colOff>
      <xdr:row>38</xdr:row>
      <xdr:rowOff>129395</xdr:rowOff>
    </xdr:to>
    <xdr:sp macro="" textlink="">
      <xdr:nvSpPr>
        <xdr:cNvPr id="511" name="フローチャート: 判断 510">
          <a:extLst>
            <a:ext uri="{FF2B5EF4-FFF2-40B4-BE49-F238E27FC236}">
              <a16:creationId xmlns:a16="http://schemas.microsoft.com/office/drawing/2014/main" id="{00000000-0008-0000-0600-0000FF010000}"/>
            </a:ext>
          </a:extLst>
        </xdr:cNvPr>
        <xdr:cNvSpPr/>
      </xdr:nvSpPr>
      <xdr:spPr>
        <a:xfrm>
          <a:off x="16268700" y="6542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7181</xdr:rowOff>
    </xdr:from>
    <xdr:to>
      <xdr:col>81</xdr:col>
      <xdr:colOff>50800</xdr:colOff>
      <xdr:row>37</xdr:row>
      <xdr:rowOff>104587</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flipV="1">
          <a:off x="14592300" y="6179381"/>
          <a:ext cx="889000" cy="268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155674</xdr:rowOff>
    </xdr:from>
    <xdr:to>
      <xdr:col>81</xdr:col>
      <xdr:colOff>101600</xdr:colOff>
      <xdr:row>38</xdr:row>
      <xdr:rowOff>85824</xdr:rowOff>
    </xdr:to>
    <xdr:sp macro="" textlink="">
      <xdr:nvSpPr>
        <xdr:cNvPr id="513" name="フローチャート: 判断 512">
          <a:extLst>
            <a:ext uri="{FF2B5EF4-FFF2-40B4-BE49-F238E27FC236}">
              <a16:creationId xmlns:a16="http://schemas.microsoft.com/office/drawing/2014/main" id="{00000000-0008-0000-0600-000001020000}"/>
            </a:ext>
          </a:extLst>
        </xdr:cNvPr>
        <xdr:cNvSpPr/>
      </xdr:nvSpPr>
      <xdr:spPr>
        <a:xfrm>
          <a:off x="15430500" y="6499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76951</xdr:rowOff>
    </xdr:from>
    <xdr:ext cx="469744"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5246428" y="6592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44123</xdr:rowOff>
    </xdr:from>
    <xdr:to>
      <xdr:col>76</xdr:col>
      <xdr:colOff>114300</xdr:colOff>
      <xdr:row>37</xdr:row>
      <xdr:rowOff>104587</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3703300" y="6044873"/>
          <a:ext cx="889000" cy="403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103850</xdr:rowOff>
    </xdr:from>
    <xdr:to>
      <xdr:col>76</xdr:col>
      <xdr:colOff>165100</xdr:colOff>
      <xdr:row>38</xdr:row>
      <xdr:rowOff>34000</xdr:rowOff>
    </xdr:to>
    <xdr:sp macro="" textlink="">
      <xdr:nvSpPr>
        <xdr:cNvPr id="516" name="フローチャート: 判断 515">
          <a:extLst>
            <a:ext uri="{FF2B5EF4-FFF2-40B4-BE49-F238E27FC236}">
              <a16:creationId xmlns:a16="http://schemas.microsoft.com/office/drawing/2014/main" id="{00000000-0008-0000-0600-000004020000}"/>
            </a:ext>
          </a:extLst>
        </xdr:cNvPr>
        <xdr:cNvSpPr/>
      </xdr:nvSpPr>
      <xdr:spPr>
        <a:xfrm>
          <a:off x="14541500" y="644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25127</xdr:rowOff>
    </xdr:from>
    <xdr:ext cx="469744"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4357428" y="6540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14633</xdr:rowOff>
    </xdr:from>
    <xdr:to>
      <xdr:col>71</xdr:col>
      <xdr:colOff>177800</xdr:colOff>
      <xdr:row>35</xdr:row>
      <xdr:rowOff>44123</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2814300" y="6015383"/>
          <a:ext cx="889000" cy="29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102342</xdr:rowOff>
    </xdr:from>
    <xdr:to>
      <xdr:col>72</xdr:col>
      <xdr:colOff>38100</xdr:colOff>
      <xdr:row>38</xdr:row>
      <xdr:rowOff>32492</xdr:rowOff>
    </xdr:to>
    <xdr:sp macro="" textlink="">
      <xdr:nvSpPr>
        <xdr:cNvPr id="519" name="フローチャート: 判断 518">
          <a:extLst>
            <a:ext uri="{FF2B5EF4-FFF2-40B4-BE49-F238E27FC236}">
              <a16:creationId xmlns:a16="http://schemas.microsoft.com/office/drawing/2014/main" id="{00000000-0008-0000-0600-000007020000}"/>
            </a:ext>
          </a:extLst>
        </xdr:cNvPr>
        <xdr:cNvSpPr/>
      </xdr:nvSpPr>
      <xdr:spPr>
        <a:xfrm>
          <a:off x="13652500" y="6445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23619</xdr:rowOff>
    </xdr:from>
    <xdr:ext cx="469744"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3468428" y="6538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140381</xdr:rowOff>
    </xdr:from>
    <xdr:to>
      <xdr:col>67</xdr:col>
      <xdr:colOff>101600</xdr:colOff>
      <xdr:row>38</xdr:row>
      <xdr:rowOff>70531</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2763500" y="6484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61658</xdr:rowOff>
    </xdr:from>
    <xdr:ext cx="469744"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2579428" y="65767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33</xdr:row>
      <xdr:rowOff>113337</xdr:rowOff>
    </xdr:from>
    <xdr:to>
      <xdr:col>85</xdr:col>
      <xdr:colOff>177800</xdr:colOff>
      <xdr:row>34</xdr:row>
      <xdr:rowOff>43487</xdr:rowOff>
    </xdr:to>
    <xdr:sp macro="" textlink="">
      <xdr:nvSpPr>
        <xdr:cNvPr id="528" name="楕円 527">
          <a:extLst>
            <a:ext uri="{FF2B5EF4-FFF2-40B4-BE49-F238E27FC236}">
              <a16:creationId xmlns:a16="http://schemas.microsoft.com/office/drawing/2014/main" id="{00000000-0008-0000-0600-000010020000}"/>
            </a:ext>
          </a:extLst>
        </xdr:cNvPr>
        <xdr:cNvSpPr/>
      </xdr:nvSpPr>
      <xdr:spPr>
        <a:xfrm>
          <a:off x="16268700" y="5771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32</xdr:row>
      <xdr:rowOff>136214</xdr:rowOff>
    </xdr:from>
    <xdr:ext cx="534377" cy="259045"/>
    <xdr:sp macro="" textlink="">
      <xdr:nvSpPr>
        <xdr:cNvPr id="529" name="災害復旧事業費該当値テキスト">
          <a:extLst>
            <a:ext uri="{FF2B5EF4-FFF2-40B4-BE49-F238E27FC236}">
              <a16:creationId xmlns:a16="http://schemas.microsoft.com/office/drawing/2014/main" id="{00000000-0008-0000-0600-000011020000}"/>
            </a:ext>
          </a:extLst>
        </xdr:cNvPr>
        <xdr:cNvSpPr txBox="1"/>
      </xdr:nvSpPr>
      <xdr:spPr>
        <a:xfrm>
          <a:off x="16370300" y="5622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127831</xdr:rowOff>
    </xdr:from>
    <xdr:to>
      <xdr:col>81</xdr:col>
      <xdr:colOff>101600</xdr:colOff>
      <xdr:row>36</xdr:row>
      <xdr:rowOff>57981</xdr:rowOff>
    </xdr:to>
    <xdr:sp macro="" textlink="">
      <xdr:nvSpPr>
        <xdr:cNvPr id="530" name="楕円 529">
          <a:extLst>
            <a:ext uri="{FF2B5EF4-FFF2-40B4-BE49-F238E27FC236}">
              <a16:creationId xmlns:a16="http://schemas.microsoft.com/office/drawing/2014/main" id="{00000000-0008-0000-0600-000012020000}"/>
            </a:ext>
          </a:extLst>
        </xdr:cNvPr>
        <xdr:cNvSpPr/>
      </xdr:nvSpPr>
      <xdr:spPr>
        <a:xfrm>
          <a:off x="15430500" y="6128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74508</xdr:rowOff>
    </xdr:from>
    <xdr:ext cx="534377"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14111" y="5903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53787</xdr:rowOff>
    </xdr:from>
    <xdr:to>
      <xdr:col>76</xdr:col>
      <xdr:colOff>165100</xdr:colOff>
      <xdr:row>37</xdr:row>
      <xdr:rowOff>155387</xdr:rowOff>
    </xdr:to>
    <xdr:sp macro="" textlink="">
      <xdr:nvSpPr>
        <xdr:cNvPr id="532" name="楕円 531">
          <a:extLst>
            <a:ext uri="{FF2B5EF4-FFF2-40B4-BE49-F238E27FC236}">
              <a16:creationId xmlns:a16="http://schemas.microsoft.com/office/drawing/2014/main" id="{00000000-0008-0000-0600-000014020000}"/>
            </a:ext>
          </a:extLst>
        </xdr:cNvPr>
        <xdr:cNvSpPr/>
      </xdr:nvSpPr>
      <xdr:spPr>
        <a:xfrm>
          <a:off x="14541500" y="639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464</xdr:rowOff>
    </xdr:from>
    <xdr:ext cx="469744"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4357428" y="61726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34</xdr:row>
      <xdr:rowOff>164773</xdr:rowOff>
    </xdr:from>
    <xdr:to>
      <xdr:col>72</xdr:col>
      <xdr:colOff>38100</xdr:colOff>
      <xdr:row>35</xdr:row>
      <xdr:rowOff>94923</xdr:rowOff>
    </xdr:to>
    <xdr:sp macro="" textlink="">
      <xdr:nvSpPr>
        <xdr:cNvPr id="534" name="楕円 533">
          <a:extLst>
            <a:ext uri="{FF2B5EF4-FFF2-40B4-BE49-F238E27FC236}">
              <a16:creationId xmlns:a16="http://schemas.microsoft.com/office/drawing/2014/main" id="{00000000-0008-0000-0600-000016020000}"/>
            </a:ext>
          </a:extLst>
        </xdr:cNvPr>
        <xdr:cNvSpPr/>
      </xdr:nvSpPr>
      <xdr:spPr>
        <a:xfrm>
          <a:off x="13652500" y="5994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33</xdr:row>
      <xdr:rowOff>111450</xdr:rowOff>
    </xdr:from>
    <xdr:ext cx="534377"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436111" y="5769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34</xdr:row>
      <xdr:rowOff>135283</xdr:rowOff>
    </xdr:from>
    <xdr:to>
      <xdr:col>67</xdr:col>
      <xdr:colOff>101600</xdr:colOff>
      <xdr:row>35</xdr:row>
      <xdr:rowOff>65433</xdr:rowOff>
    </xdr:to>
    <xdr:sp macro="" textlink="">
      <xdr:nvSpPr>
        <xdr:cNvPr id="536" name="楕円 535">
          <a:extLst>
            <a:ext uri="{FF2B5EF4-FFF2-40B4-BE49-F238E27FC236}">
              <a16:creationId xmlns:a16="http://schemas.microsoft.com/office/drawing/2014/main" id="{00000000-0008-0000-0600-000018020000}"/>
            </a:ext>
          </a:extLst>
        </xdr:cNvPr>
        <xdr:cNvSpPr/>
      </xdr:nvSpPr>
      <xdr:spPr>
        <a:xfrm>
          <a:off x="12763500" y="5964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33</xdr:row>
      <xdr:rowOff>81960</xdr:rowOff>
    </xdr:from>
    <xdr:ext cx="534377"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547111" y="5739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8" name="正方形/長方形 537">
          <a:extLst>
            <a:ext uri="{FF2B5EF4-FFF2-40B4-BE49-F238E27FC236}">
              <a16:creationId xmlns:a16="http://schemas.microsoft.com/office/drawing/2014/main" id="{00000000-0008-0000-0600-00001A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39" name="正方形/長方形 538">
          <a:extLst>
            <a:ext uri="{FF2B5EF4-FFF2-40B4-BE49-F238E27FC236}">
              <a16:creationId xmlns:a16="http://schemas.microsoft.com/office/drawing/2014/main" id="{00000000-0008-0000-0600-00001B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0" name="正方形/長方形 539">
          <a:extLst>
            <a:ext uri="{FF2B5EF4-FFF2-40B4-BE49-F238E27FC236}">
              <a16:creationId xmlns:a16="http://schemas.microsoft.com/office/drawing/2014/main" id="{00000000-0008-0000-0600-00001C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2" name="正方形/長方形 541">
          <a:extLst>
            <a:ext uri="{FF2B5EF4-FFF2-40B4-BE49-F238E27FC236}">
              <a16:creationId xmlns:a16="http://schemas.microsoft.com/office/drawing/2014/main" id="{00000000-0008-0000-0600-00001E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7" name="直線コネクタ 546">
          <a:extLst>
            <a:ext uri="{FF2B5EF4-FFF2-40B4-BE49-F238E27FC236}">
              <a16:creationId xmlns:a16="http://schemas.microsoft.com/office/drawing/2014/main" id="{00000000-0008-0000-0600-000023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48" name="直線コネクタ 547">
          <a:extLst>
            <a:ext uri="{FF2B5EF4-FFF2-40B4-BE49-F238E27FC236}">
              <a16:creationId xmlns:a16="http://schemas.microsoft.com/office/drawing/2014/main" id="{00000000-0008-0000-0600-000024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0" name="直線コネクタ 549">
          <a:extLst>
            <a:ext uri="{FF2B5EF4-FFF2-40B4-BE49-F238E27FC236}">
              <a16:creationId xmlns:a16="http://schemas.microsoft.com/office/drawing/2014/main" id="{00000000-0008-0000-0600-00002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2" name="失業対策事業費グラフ枠">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4" name="失業対策事業費最小値テキスト">
          <a:extLst>
            <a:ext uri="{FF2B5EF4-FFF2-40B4-BE49-F238E27FC236}">
              <a16:creationId xmlns:a16="http://schemas.microsoft.com/office/drawing/2014/main" id="{00000000-0008-0000-0600-00002A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56" name="失業対策事業費最大値テキスト">
          <a:extLst>
            <a:ext uri="{FF2B5EF4-FFF2-40B4-BE49-F238E27FC236}">
              <a16:creationId xmlns:a16="http://schemas.microsoft.com/office/drawing/2014/main" id="{00000000-0008-0000-0600-00002C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59" name="失業対策事業費平均値テキスト">
          <a:extLst>
            <a:ext uri="{FF2B5EF4-FFF2-40B4-BE49-F238E27FC236}">
              <a16:creationId xmlns:a16="http://schemas.microsoft.com/office/drawing/2014/main" id="{00000000-0008-0000-0600-00002F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0" name="フローチャート: 判断 559">
          <a:extLst>
            <a:ext uri="{FF2B5EF4-FFF2-40B4-BE49-F238E27FC236}">
              <a16:creationId xmlns:a16="http://schemas.microsoft.com/office/drawing/2014/main" id="{00000000-0008-0000-0600-000030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2" name="フローチャート: 判断 561">
          <a:extLst>
            <a:ext uri="{FF2B5EF4-FFF2-40B4-BE49-F238E27FC236}">
              <a16:creationId xmlns:a16="http://schemas.microsoft.com/office/drawing/2014/main" id="{00000000-0008-0000-0600-000032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5" name="フローチャート: 判断 564">
          <a:extLst>
            <a:ext uri="{FF2B5EF4-FFF2-40B4-BE49-F238E27FC236}">
              <a16:creationId xmlns:a16="http://schemas.microsoft.com/office/drawing/2014/main" id="{00000000-0008-0000-0600-000035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68" name="フローチャート: 判断 567">
          <a:extLst>
            <a:ext uri="{FF2B5EF4-FFF2-40B4-BE49-F238E27FC236}">
              <a16:creationId xmlns:a16="http://schemas.microsoft.com/office/drawing/2014/main" id="{00000000-0008-0000-0600-000038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7" name="楕円 576">
          <a:extLst>
            <a:ext uri="{FF2B5EF4-FFF2-40B4-BE49-F238E27FC236}">
              <a16:creationId xmlns:a16="http://schemas.microsoft.com/office/drawing/2014/main" id="{00000000-0008-0000-0600-000041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78" name="失業対策事業費該当値テキスト">
          <a:extLst>
            <a:ext uri="{FF2B5EF4-FFF2-40B4-BE49-F238E27FC236}">
              <a16:creationId xmlns:a16="http://schemas.microsoft.com/office/drawing/2014/main" id="{00000000-0008-0000-0600-000042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79" name="楕円 578">
          <a:extLst>
            <a:ext uri="{FF2B5EF4-FFF2-40B4-BE49-F238E27FC236}">
              <a16:creationId xmlns:a16="http://schemas.microsoft.com/office/drawing/2014/main" id="{00000000-0008-0000-0600-000043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1" name="楕円 580">
          <a:extLst>
            <a:ext uri="{FF2B5EF4-FFF2-40B4-BE49-F238E27FC236}">
              <a16:creationId xmlns:a16="http://schemas.microsoft.com/office/drawing/2014/main" id="{00000000-0008-0000-0600-000045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3" name="楕円 582">
          <a:extLst>
            <a:ext uri="{FF2B5EF4-FFF2-40B4-BE49-F238E27FC236}">
              <a16:creationId xmlns:a16="http://schemas.microsoft.com/office/drawing/2014/main" id="{00000000-0008-0000-0600-000047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5" name="楕円 584">
          <a:extLst>
            <a:ext uri="{FF2B5EF4-FFF2-40B4-BE49-F238E27FC236}">
              <a16:creationId xmlns:a16="http://schemas.microsoft.com/office/drawing/2014/main" id="{00000000-0008-0000-0600-000049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87" name="正方形/長方形 586">
          <a:extLst>
            <a:ext uri="{FF2B5EF4-FFF2-40B4-BE49-F238E27FC236}">
              <a16:creationId xmlns:a16="http://schemas.microsoft.com/office/drawing/2014/main" id="{00000000-0008-0000-0600-00004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88" name="正方形/長方形 587">
          <a:extLst>
            <a:ext uri="{FF2B5EF4-FFF2-40B4-BE49-F238E27FC236}">
              <a16:creationId xmlns:a16="http://schemas.microsoft.com/office/drawing/2014/main" id="{00000000-0008-0000-0600-00004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89" name="正方形/長方形 588">
          <a:extLst>
            <a:ext uri="{FF2B5EF4-FFF2-40B4-BE49-F238E27FC236}">
              <a16:creationId xmlns:a16="http://schemas.microsoft.com/office/drawing/2014/main" id="{00000000-0008-0000-0600-00004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1" name="正方形/長方形 590">
          <a:extLst>
            <a:ext uri="{FF2B5EF4-FFF2-40B4-BE49-F238E27FC236}">
              <a16:creationId xmlns:a16="http://schemas.microsoft.com/office/drawing/2014/main" id="{00000000-0008-0000-0600-00004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6" name="直線コネクタ 595">
          <a:extLst>
            <a:ext uri="{FF2B5EF4-FFF2-40B4-BE49-F238E27FC236}">
              <a16:creationId xmlns:a16="http://schemas.microsoft.com/office/drawing/2014/main" id="{00000000-0008-0000-0600-00005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597" name="直線コネクタ 596">
          <a:extLst>
            <a:ext uri="{FF2B5EF4-FFF2-40B4-BE49-F238E27FC236}">
              <a16:creationId xmlns:a16="http://schemas.microsoft.com/office/drawing/2014/main" id="{00000000-0008-0000-0600-000055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599" name="直線コネクタ 598">
          <a:extLst>
            <a:ext uri="{FF2B5EF4-FFF2-40B4-BE49-F238E27FC236}">
              <a16:creationId xmlns:a16="http://schemas.microsoft.com/office/drawing/2014/main" id="{00000000-0008-0000-0600-000057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01" name="直線コネクタ 600">
          <a:extLst>
            <a:ext uri="{FF2B5EF4-FFF2-40B4-BE49-F238E27FC236}">
              <a16:creationId xmlns:a16="http://schemas.microsoft.com/office/drawing/2014/main" id="{00000000-0008-0000-0600-000059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07" name="公債費グラフ枠">
          <a:extLst>
            <a:ext uri="{FF2B5EF4-FFF2-40B4-BE49-F238E27FC236}">
              <a16:creationId xmlns:a16="http://schemas.microsoft.com/office/drawing/2014/main" id="{00000000-0008-0000-0600-00005F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100463</xdr:rowOff>
    </xdr:from>
    <xdr:to>
      <xdr:col>85</xdr:col>
      <xdr:colOff>126364</xdr:colOff>
      <xdr:row>78</xdr:row>
      <xdr:rowOff>74544</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flipV="1">
          <a:off x="16317595" y="12444863"/>
          <a:ext cx="1269" cy="10027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78371</xdr:rowOff>
    </xdr:from>
    <xdr:ext cx="534377" cy="259045"/>
    <xdr:sp macro="" textlink="">
      <xdr:nvSpPr>
        <xdr:cNvPr id="609" name="公債費最小値テキスト">
          <a:extLst>
            <a:ext uri="{FF2B5EF4-FFF2-40B4-BE49-F238E27FC236}">
              <a16:creationId xmlns:a16="http://schemas.microsoft.com/office/drawing/2014/main" id="{00000000-0008-0000-0600-000061020000}"/>
            </a:ext>
          </a:extLst>
        </xdr:cNvPr>
        <xdr:cNvSpPr txBox="1"/>
      </xdr:nvSpPr>
      <xdr:spPr>
        <a:xfrm>
          <a:off x="16370300" y="13451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74544</xdr:rowOff>
    </xdr:from>
    <xdr:to>
      <xdr:col>86</xdr:col>
      <xdr:colOff>25400</xdr:colOff>
      <xdr:row>78</xdr:row>
      <xdr:rowOff>74544</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6230600" y="13447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71</xdr:row>
      <xdr:rowOff>47140</xdr:rowOff>
    </xdr:from>
    <xdr:ext cx="599010" cy="259045"/>
    <xdr:sp macro="" textlink="">
      <xdr:nvSpPr>
        <xdr:cNvPr id="611" name="公債費最大値テキスト">
          <a:extLst>
            <a:ext uri="{FF2B5EF4-FFF2-40B4-BE49-F238E27FC236}">
              <a16:creationId xmlns:a16="http://schemas.microsoft.com/office/drawing/2014/main" id="{00000000-0008-0000-0600-000063020000}"/>
            </a:ext>
          </a:extLst>
        </xdr:cNvPr>
        <xdr:cNvSpPr txBox="1"/>
      </xdr:nvSpPr>
      <xdr:spPr>
        <a:xfrm>
          <a:off x="16370300" y="12220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233,582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72</xdr:row>
      <xdr:rowOff>100463</xdr:rowOff>
    </xdr:from>
    <xdr:to>
      <xdr:col>86</xdr:col>
      <xdr:colOff>25400</xdr:colOff>
      <xdr:row>72</xdr:row>
      <xdr:rowOff>100463</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6230600" y="124448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137789</xdr:rowOff>
    </xdr:from>
    <xdr:to>
      <xdr:col>85</xdr:col>
      <xdr:colOff>127000</xdr:colOff>
      <xdr:row>75</xdr:row>
      <xdr:rowOff>142956</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5481300" y="12996539"/>
          <a:ext cx="838200" cy="5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119781</xdr:rowOff>
    </xdr:from>
    <xdr:ext cx="534377" cy="259045"/>
    <xdr:sp macro="" textlink="">
      <xdr:nvSpPr>
        <xdr:cNvPr id="614" name="公債費平均値テキスト">
          <a:extLst>
            <a:ext uri="{FF2B5EF4-FFF2-40B4-BE49-F238E27FC236}">
              <a16:creationId xmlns:a16="http://schemas.microsoft.com/office/drawing/2014/main" id="{00000000-0008-0000-0600-000066020000}"/>
            </a:ext>
          </a:extLst>
        </xdr:cNvPr>
        <xdr:cNvSpPr txBox="1"/>
      </xdr:nvSpPr>
      <xdr:spPr>
        <a:xfrm>
          <a:off x="16370300" y="131499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141354</xdr:rowOff>
    </xdr:from>
    <xdr:to>
      <xdr:col>85</xdr:col>
      <xdr:colOff>177800</xdr:colOff>
      <xdr:row>77</xdr:row>
      <xdr:rowOff>71504</xdr:rowOff>
    </xdr:to>
    <xdr:sp macro="" textlink="">
      <xdr:nvSpPr>
        <xdr:cNvPr id="615" name="フローチャート: 判断 614">
          <a:extLst>
            <a:ext uri="{FF2B5EF4-FFF2-40B4-BE49-F238E27FC236}">
              <a16:creationId xmlns:a16="http://schemas.microsoft.com/office/drawing/2014/main" id="{00000000-0008-0000-0600-000067020000}"/>
            </a:ext>
          </a:extLst>
        </xdr:cNvPr>
        <xdr:cNvSpPr/>
      </xdr:nvSpPr>
      <xdr:spPr>
        <a:xfrm>
          <a:off x="16268700" y="1317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137789</xdr:rowOff>
    </xdr:from>
    <xdr:to>
      <xdr:col>81</xdr:col>
      <xdr:colOff>50800</xdr:colOff>
      <xdr:row>75</xdr:row>
      <xdr:rowOff>157956</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flipV="1">
          <a:off x="14592300" y="12996539"/>
          <a:ext cx="889000" cy="20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136855</xdr:rowOff>
    </xdr:from>
    <xdr:to>
      <xdr:col>81</xdr:col>
      <xdr:colOff>101600</xdr:colOff>
      <xdr:row>77</xdr:row>
      <xdr:rowOff>67005</xdr:rowOff>
    </xdr:to>
    <xdr:sp macro="" textlink="">
      <xdr:nvSpPr>
        <xdr:cNvPr id="617" name="フローチャート: 判断 616">
          <a:extLst>
            <a:ext uri="{FF2B5EF4-FFF2-40B4-BE49-F238E27FC236}">
              <a16:creationId xmlns:a16="http://schemas.microsoft.com/office/drawing/2014/main" id="{00000000-0008-0000-0600-000069020000}"/>
            </a:ext>
          </a:extLst>
        </xdr:cNvPr>
        <xdr:cNvSpPr/>
      </xdr:nvSpPr>
      <xdr:spPr>
        <a:xfrm>
          <a:off x="15430500" y="13167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58132</xdr:rowOff>
    </xdr:from>
    <xdr:ext cx="534377"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5214111" y="13259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157956</xdr:rowOff>
    </xdr:from>
    <xdr:to>
      <xdr:col>76</xdr:col>
      <xdr:colOff>114300</xdr:colOff>
      <xdr:row>76</xdr:row>
      <xdr:rowOff>30900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flipV="1">
          <a:off x="13703300" y="13016706"/>
          <a:ext cx="889000" cy="44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143216</xdr:rowOff>
    </xdr:from>
    <xdr:to>
      <xdr:col>76</xdr:col>
      <xdr:colOff>165100</xdr:colOff>
      <xdr:row>77</xdr:row>
      <xdr:rowOff>73366</xdr:rowOff>
    </xdr:to>
    <xdr:sp macro="" textlink="">
      <xdr:nvSpPr>
        <xdr:cNvPr id="620" name="フローチャート: 判断 619">
          <a:extLst>
            <a:ext uri="{FF2B5EF4-FFF2-40B4-BE49-F238E27FC236}">
              <a16:creationId xmlns:a16="http://schemas.microsoft.com/office/drawing/2014/main" id="{00000000-0008-0000-0600-00006C020000}"/>
            </a:ext>
          </a:extLst>
        </xdr:cNvPr>
        <xdr:cNvSpPr/>
      </xdr:nvSpPr>
      <xdr:spPr>
        <a:xfrm>
          <a:off x="14541500" y="13173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64493</xdr:rowOff>
    </xdr:from>
    <xdr:ext cx="534377"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4325111" y="13266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30900</xdr:rowOff>
    </xdr:from>
    <xdr:to>
      <xdr:col>71</xdr:col>
      <xdr:colOff>177800</xdr:colOff>
      <xdr:row>76</xdr:row>
      <xdr:rowOff>65839</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2814300" y="13061100"/>
          <a:ext cx="889000" cy="34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158390</xdr:rowOff>
    </xdr:from>
    <xdr:to>
      <xdr:col>72</xdr:col>
      <xdr:colOff>38100</xdr:colOff>
      <xdr:row>77</xdr:row>
      <xdr:rowOff>88540</xdr:rowOff>
    </xdr:to>
    <xdr:sp macro="" textlink="">
      <xdr:nvSpPr>
        <xdr:cNvPr id="623" name="フローチャート: 判断 622">
          <a:extLst>
            <a:ext uri="{FF2B5EF4-FFF2-40B4-BE49-F238E27FC236}">
              <a16:creationId xmlns:a16="http://schemas.microsoft.com/office/drawing/2014/main" id="{00000000-0008-0000-0600-00006F020000}"/>
            </a:ext>
          </a:extLst>
        </xdr:cNvPr>
        <xdr:cNvSpPr/>
      </xdr:nvSpPr>
      <xdr:spPr>
        <a:xfrm>
          <a:off x="13652500" y="13188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79667</xdr:rowOff>
    </xdr:from>
    <xdr:ext cx="534377"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3436111" y="13281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167086</xdr:rowOff>
    </xdr:from>
    <xdr:to>
      <xdr:col>67</xdr:col>
      <xdr:colOff>101600</xdr:colOff>
      <xdr:row>77</xdr:row>
      <xdr:rowOff>97236</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2763500" y="1319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88363</xdr:rowOff>
    </xdr:from>
    <xdr:ext cx="534377"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2547111" y="13290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92156</xdr:rowOff>
    </xdr:from>
    <xdr:to>
      <xdr:col>85</xdr:col>
      <xdr:colOff>177800</xdr:colOff>
      <xdr:row>76</xdr:row>
      <xdr:rowOff>22306</xdr:rowOff>
    </xdr:to>
    <xdr:sp macro="" textlink="">
      <xdr:nvSpPr>
        <xdr:cNvPr id="632" name="楕円 631">
          <a:extLst>
            <a:ext uri="{FF2B5EF4-FFF2-40B4-BE49-F238E27FC236}">
              <a16:creationId xmlns:a16="http://schemas.microsoft.com/office/drawing/2014/main" id="{00000000-0008-0000-0600-000078020000}"/>
            </a:ext>
          </a:extLst>
        </xdr:cNvPr>
        <xdr:cNvSpPr/>
      </xdr:nvSpPr>
      <xdr:spPr>
        <a:xfrm>
          <a:off x="16268700" y="12950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115033</xdr:rowOff>
    </xdr:from>
    <xdr:ext cx="599010" cy="259045"/>
    <xdr:sp macro="" textlink="">
      <xdr:nvSpPr>
        <xdr:cNvPr id="633" name="公債費該当値テキスト">
          <a:extLst>
            <a:ext uri="{FF2B5EF4-FFF2-40B4-BE49-F238E27FC236}">
              <a16:creationId xmlns:a16="http://schemas.microsoft.com/office/drawing/2014/main" id="{00000000-0008-0000-0600-000079020000}"/>
            </a:ext>
          </a:extLst>
        </xdr:cNvPr>
        <xdr:cNvSpPr txBox="1"/>
      </xdr:nvSpPr>
      <xdr:spPr>
        <a:xfrm>
          <a:off x="16370300" y="128023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86989</xdr:rowOff>
    </xdr:from>
    <xdr:to>
      <xdr:col>81</xdr:col>
      <xdr:colOff>101600</xdr:colOff>
      <xdr:row>76</xdr:row>
      <xdr:rowOff>17140</xdr:rowOff>
    </xdr:to>
    <xdr:sp macro="" textlink="">
      <xdr:nvSpPr>
        <xdr:cNvPr id="634" name="楕円 633">
          <a:extLst>
            <a:ext uri="{FF2B5EF4-FFF2-40B4-BE49-F238E27FC236}">
              <a16:creationId xmlns:a16="http://schemas.microsoft.com/office/drawing/2014/main" id="{00000000-0008-0000-0600-00007A020000}"/>
            </a:ext>
          </a:extLst>
        </xdr:cNvPr>
        <xdr:cNvSpPr/>
      </xdr:nvSpPr>
      <xdr:spPr>
        <a:xfrm>
          <a:off x="15430500" y="1294573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74</xdr:row>
      <xdr:rowOff>33666</xdr:rowOff>
    </xdr:from>
    <xdr:ext cx="59901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5181795" y="127209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107156</xdr:rowOff>
    </xdr:from>
    <xdr:to>
      <xdr:col>76</xdr:col>
      <xdr:colOff>165100</xdr:colOff>
      <xdr:row>76</xdr:row>
      <xdr:rowOff>37306</xdr:rowOff>
    </xdr:to>
    <xdr:sp macro="" textlink="">
      <xdr:nvSpPr>
        <xdr:cNvPr id="636" name="楕円 635">
          <a:extLst>
            <a:ext uri="{FF2B5EF4-FFF2-40B4-BE49-F238E27FC236}">
              <a16:creationId xmlns:a16="http://schemas.microsoft.com/office/drawing/2014/main" id="{00000000-0008-0000-0600-00007C020000}"/>
            </a:ext>
          </a:extLst>
        </xdr:cNvPr>
        <xdr:cNvSpPr/>
      </xdr:nvSpPr>
      <xdr:spPr>
        <a:xfrm>
          <a:off x="14541500" y="12965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74</xdr:row>
      <xdr:rowOff>53833</xdr:rowOff>
    </xdr:from>
    <xdr:ext cx="59901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4292795" y="127411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151550</xdr:rowOff>
    </xdr:from>
    <xdr:to>
      <xdr:col>72</xdr:col>
      <xdr:colOff>38100</xdr:colOff>
      <xdr:row>76</xdr:row>
      <xdr:rowOff>81700</xdr:rowOff>
    </xdr:to>
    <xdr:sp macro="" textlink="">
      <xdr:nvSpPr>
        <xdr:cNvPr id="638" name="楕円 637">
          <a:extLst>
            <a:ext uri="{FF2B5EF4-FFF2-40B4-BE49-F238E27FC236}">
              <a16:creationId xmlns:a16="http://schemas.microsoft.com/office/drawing/2014/main" id="{00000000-0008-0000-0600-00007E020000}"/>
            </a:ext>
          </a:extLst>
        </xdr:cNvPr>
        <xdr:cNvSpPr/>
      </xdr:nvSpPr>
      <xdr:spPr>
        <a:xfrm>
          <a:off x="13652500" y="130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98227</xdr:rowOff>
    </xdr:from>
    <xdr:ext cx="534377"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436111" y="12785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15039</xdr:rowOff>
    </xdr:from>
    <xdr:to>
      <xdr:col>67</xdr:col>
      <xdr:colOff>101600</xdr:colOff>
      <xdr:row>76</xdr:row>
      <xdr:rowOff>116639</xdr:rowOff>
    </xdr:to>
    <xdr:sp macro="" textlink="">
      <xdr:nvSpPr>
        <xdr:cNvPr id="640" name="楕円 639">
          <a:extLst>
            <a:ext uri="{FF2B5EF4-FFF2-40B4-BE49-F238E27FC236}">
              <a16:creationId xmlns:a16="http://schemas.microsoft.com/office/drawing/2014/main" id="{00000000-0008-0000-0600-000080020000}"/>
            </a:ext>
          </a:extLst>
        </xdr:cNvPr>
        <xdr:cNvSpPr/>
      </xdr:nvSpPr>
      <xdr:spPr>
        <a:xfrm>
          <a:off x="12763500" y="13045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133166</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2547111" y="12820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2" name="正方形/長方形 641">
          <a:extLst>
            <a:ext uri="{FF2B5EF4-FFF2-40B4-BE49-F238E27FC236}">
              <a16:creationId xmlns:a16="http://schemas.microsoft.com/office/drawing/2014/main" id="{00000000-0008-0000-0600-00008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3" name="正方形/長方形 642">
          <a:extLst>
            <a:ext uri="{FF2B5EF4-FFF2-40B4-BE49-F238E27FC236}">
              <a16:creationId xmlns:a16="http://schemas.microsoft.com/office/drawing/2014/main" id="{00000000-0008-0000-0600-000083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4" name="正方形/長方形 643">
          <a:extLst>
            <a:ext uri="{FF2B5EF4-FFF2-40B4-BE49-F238E27FC236}">
              <a16:creationId xmlns:a16="http://schemas.microsoft.com/office/drawing/2014/main" id="{00000000-0008-0000-0600-000084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5" name="正方形/長方形 644">
          <a:extLst>
            <a:ext uri="{FF2B5EF4-FFF2-40B4-BE49-F238E27FC236}">
              <a16:creationId xmlns:a16="http://schemas.microsoft.com/office/drawing/2014/main" id="{00000000-0008-0000-0600-000085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6" name="正方形/長方形 645">
          <a:extLst>
            <a:ext uri="{FF2B5EF4-FFF2-40B4-BE49-F238E27FC236}">
              <a16:creationId xmlns:a16="http://schemas.microsoft.com/office/drawing/2014/main" id="{00000000-0008-0000-0600-000086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1" name="直線コネクタ 650">
          <a:extLst>
            <a:ext uri="{FF2B5EF4-FFF2-40B4-BE49-F238E27FC236}">
              <a16:creationId xmlns:a16="http://schemas.microsoft.com/office/drawing/2014/main" id="{00000000-0008-0000-0600-00008B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52" name="直線コネクタ 651">
          <a:extLst>
            <a:ext uri="{FF2B5EF4-FFF2-40B4-BE49-F238E27FC236}">
              <a16:creationId xmlns:a16="http://schemas.microsoft.com/office/drawing/2014/main" id="{00000000-0008-0000-0600-00008C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54" name="直線コネクタ 653">
          <a:extLst>
            <a:ext uri="{FF2B5EF4-FFF2-40B4-BE49-F238E27FC236}">
              <a16:creationId xmlns:a16="http://schemas.microsoft.com/office/drawing/2014/main" id="{00000000-0008-0000-0600-00008E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56" name="直線コネクタ 655">
          <a:extLst>
            <a:ext uri="{FF2B5EF4-FFF2-40B4-BE49-F238E27FC236}">
              <a16:creationId xmlns:a16="http://schemas.microsoft.com/office/drawing/2014/main" id="{00000000-0008-0000-0600-000090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4" name="積立金グラフ枠">
          <a:extLst>
            <a:ext uri="{FF2B5EF4-FFF2-40B4-BE49-F238E27FC236}">
              <a16:creationId xmlns:a16="http://schemas.microsoft.com/office/drawing/2014/main" id="{00000000-0008-0000-0600-00009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132507</xdr:rowOff>
    </xdr:from>
    <xdr:to>
      <xdr:col>85</xdr:col>
      <xdr:colOff>126364</xdr:colOff>
      <xdr:row>99</xdr:row>
      <xdr:rowOff>42838</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flipV="1">
          <a:off x="16317595" y="15734457"/>
          <a:ext cx="1269" cy="12819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46665</xdr:rowOff>
    </xdr:from>
    <xdr:ext cx="378565" cy="259045"/>
    <xdr:sp macro="" textlink="">
      <xdr:nvSpPr>
        <xdr:cNvPr id="666" name="積立金最小値テキスト">
          <a:extLst>
            <a:ext uri="{FF2B5EF4-FFF2-40B4-BE49-F238E27FC236}">
              <a16:creationId xmlns:a16="http://schemas.microsoft.com/office/drawing/2014/main" id="{00000000-0008-0000-0600-00009A020000}"/>
            </a:ext>
          </a:extLst>
        </xdr:cNvPr>
        <xdr:cNvSpPr txBox="1"/>
      </xdr:nvSpPr>
      <xdr:spPr>
        <a:xfrm>
          <a:off x="16370300" y="170202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42838</xdr:rowOff>
    </xdr:from>
    <xdr:to>
      <xdr:col>86</xdr:col>
      <xdr:colOff>25400</xdr:colOff>
      <xdr:row>99</xdr:row>
      <xdr:rowOff>42838</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6230600" y="17016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79184</xdr:rowOff>
    </xdr:from>
    <xdr:ext cx="599010" cy="259045"/>
    <xdr:sp macro="" textlink="">
      <xdr:nvSpPr>
        <xdr:cNvPr id="668" name="積立金最大値テキスト">
          <a:extLst>
            <a:ext uri="{FF2B5EF4-FFF2-40B4-BE49-F238E27FC236}">
              <a16:creationId xmlns:a16="http://schemas.microsoft.com/office/drawing/2014/main" id="{00000000-0008-0000-0600-00009C020000}"/>
            </a:ext>
          </a:extLst>
        </xdr:cNvPr>
        <xdr:cNvSpPr txBox="1"/>
      </xdr:nvSpPr>
      <xdr:spPr>
        <a:xfrm>
          <a:off x="16370300" y="155096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132507</xdr:rowOff>
    </xdr:from>
    <xdr:to>
      <xdr:col>86</xdr:col>
      <xdr:colOff>25400</xdr:colOff>
      <xdr:row>91</xdr:row>
      <xdr:rowOff>132507</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6230600" y="15734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92</xdr:row>
      <xdr:rowOff>86691</xdr:rowOff>
    </xdr:from>
    <xdr:to>
      <xdr:col>85</xdr:col>
      <xdr:colOff>127000</xdr:colOff>
      <xdr:row>95</xdr:row>
      <xdr:rowOff>47503</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flipV="1">
          <a:off x="15481300" y="15860091"/>
          <a:ext cx="838200" cy="475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137217</xdr:rowOff>
    </xdr:from>
    <xdr:ext cx="534377" cy="259045"/>
    <xdr:sp macro="" textlink="">
      <xdr:nvSpPr>
        <xdr:cNvPr id="671" name="積立金平均値テキスト">
          <a:extLst>
            <a:ext uri="{FF2B5EF4-FFF2-40B4-BE49-F238E27FC236}">
              <a16:creationId xmlns:a16="http://schemas.microsoft.com/office/drawing/2014/main" id="{00000000-0008-0000-0600-00009F020000}"/>
            </a:ext>
          </a:extLst>
        </xdr:cNvPr>
        <xdr:cNvSpPr txBox="1"/>
      </xdr:nvSpPr>
      <xdr:spPr>
        <a:xfrm>
          <a:off x="16370300" y="167678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158790</xdr:rowOff>
    </xdr:from>
    <xdr:to>
      <xdr:col>85</xdr:col>
      <xdr:colOff>177800</xdr:colOff>
      <xdr:row>98</xdr:row>
      <xdr:rowOff>88940</xdr:rowOff>
    </xdr:to>
    <xdr:sp macro="" textlink="">
      <xdr:nvSpPr>
        <xdr:cNvPr id="672" name="フローチャート: 判断 671">
          <a:extLst>
            <a:ext uri="{FF2B5EF4-FFF2-40B4-BE49-F238E27FC236}">
              <a16:creationId xmlns:a16="http://schemas.microsoft.com/office/drawing/2014/main" id="{00000000-0008-0000-0600-0000A0020000}"/>
            </a:ext>
          </a:extLst>
        </xdr:cNvPr>
        <xdr:cNvSpPr/>
      </xdr:nvSpPr>
      <xdr:spPr>
        <a:xfrm>
          <a:off x="16268700" y="1678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47503</xdr:rowOff>
    </xdr:from>
    <xdr:to>
      <xdr:col>81</xdr:col>
      <xdr:colOff>50800</xdr:colOff>
      <xdr:row>96</xdr:row>
      <xdr:rowOff>155108</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flipV="1">
          <a:off x="14592300" y="16335253"/>
          <a:ext cx="889000" cy="279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8638</xdr:rowOff>
    </xdr:from>
    <xdr:to>
      <xdr:col>81</xdr:col>
      <xdr:colOff>101600</xdr:colOff>
      <xdr:row>98</xdr:row>
      <xdr:rowOff>110238</xdr:rowOff>
    </xdr:to>
    <xdr:sp macro="" textlink="">
      <xdr:nvSpPr>
        <xdr:cNvPr id="674" name="フローチャート: 判断 673">
          <a:extLst>
            <a:ext uri="{FF2B5EF4-FFF2-40B4-BE49-F238E27FC236}">
              <a16:creationId xmlns:a16="http://schemas.microsoft.com/office/drawing/2014/main" id="{00000000-0008-0000-0600-0000A2020000}"/>
            </a:ext>
          </a:extLst>
        </xdr:cNvPr>
        <xdr:cNvSpPr/>
      </xdr:nvSpPr>
      <xdr:spPr>
        <a:xfrm>
          <a:off x="15430500" y="16810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101365</xdr:rowOff>
    </xdr:from>
    <xdr:ext cx="534377"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5214111" y="16903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155108</xdr:rowOff>
    </xdr:from>
    <xdr:to>
      <xdr:col>76</xdr:col>
      <xdr:colOff>114300</xdr:colOff>
      <xdr:row>97</xdr:row>
      <xdr:rowOff>148506</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flipV="1">
          <a:off x="13703300" y="16614308"/>
          <a:ext cx="889000" cy="164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4607</xdr:rowOff>
    </xdr:from>
    <xdr:to>
      <xdr:col>76</xdr:col>
      <xdr:colOff>165100</xdr:colOff>
      <xdr:row>98</xdr:row>
      <xdr:rowOff>106207</xdr:rowOff>
    </xdr:to>
    <xdr:sp macro="" textlink="">
      <xdr:nvSpPr>
        <xdr:cNvPr id="677" name="フローチャート: 判断 676">
          <a:extLst>
            <a:ext uri="{FF2B5EF4-FFF2-40B4-BE49-F238E27FC236}">
              <a16:creationId xmlns:a16="http://schemas.microsoft.com/office/drawing/2014/main" id="{00000000-0008-0000-0600-0000A5020000}"/>
            </a:ext>
          </a:extLst>
        </xdr:cNvPr>
        <xdr:cNvSpPr/>
      </xdr:nvSpPr>
      <xdr:spPr>
        <a:xfrm>
          <a:off x="14541500" y="16806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97334</xdr:rowOff>
    </xdr:from>
    <xdr:ext cx="534377"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4325111" y="16899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148506</xdr:rowOff>
    </xdr:from>
    <xdr:to>
      <xdr:col>71</xdr:col>
      <xdr:colOff>177800</xdr:colOff>
      <xdr:row>98</xdr:row>
      <xdr:rowOff>143396</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flipV="1">
          <a:off x="12814300" y="16779156"/>
          <a:ext cx="889000" cy="166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160860</xdr:rowOff>
    </xdr:from>
    <xdr:to>
      <xdr:col>72</xdr:col>
      <xdr:colOff>38100</xdr:colOff>
      <xdr:row>98</xdr:row>
      <xdr:rowOff>91010</xdr:rowOff>
    </xdr:to>
    <xdr:sp macro="" textlink="">
      <xdr:nvSpPr>
        <xdr:cNvPr id="680" name="フローチャート: 判断 679">
          <a:extLst>
            <a:ext uri="{FF2B5EF4-FFF2-40B4-BE49-F238E27FC236}">
              <a16:creationId xmlns:a16="http://schemas.microsoft.com/office/drawing/2014/main" id="{00000000-0008-0000-0600-0000A8020000}"/>
            </a:ext>
          </a:extLst>
        </xdr:cNvPr>
        <xdr:cNvSpPr/>
      </xdr:nvSpPr>
      <xdr:spPr>
        <a:xfrm>
          <a:off x="13652500" y="16791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82137</xdr:rowOff>
    </xdr:from>
    <xdr:ext cx="534377"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3436111" y="16884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60947</xdr:rowOff>
    </xdr:from>
    <xdr:to>
      <xdr:col>67</xdr:col>
      <xdr:colOff>101600</xdr:colOff>
      <xdr:row>98</xdr:row>
      <xdr:rowOff>162547</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2763500" y="16863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7624</xdr:rowOff>
    </xdr:from>
    <xdr:ext cx="534377"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2547111" y="16638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92</xdr:row>
      <xdr:rowOff>35891</xdr:rowOff>
    </xdr:from>
    <xdr:to>
      <xdr:col>85</xdr:col>
      <xdr:colOff>177800</xdr:colOff>
      <xdr:row>92</xdr:row>
      <xdr:rowOff>137491</xdr:rowOff>
    </xdr:to>
    <xdr:sp macro="" textlink="">
      <xdr:nvSpPr>
        <xdr:cNvPr id="689" name="楕円 688">
          <a:extLst>
            <a:ext uri="{FF2B5EF4-FFF2-40B4-BE49-F238E27FC236}">
              <a16:creationId xmlns:a16="http://schemas.microsoft.com/office/drawing/2014/main" id="{00000000-0008-0000-0600-0000B1020000}"/>
            </a:ext>
          </a:extLst>
        </xdr:cNvPr>
        <xdr:cNvSpPr/>
      </xdr:nvSpPr>
      <xdr:spPr>
        <a:xfrm>
          <a:off x="16268700" y="15809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91</xdr:row>
      <xdr:rowOff>122268</xdr:rowOff>
    </xdr:from>
    <xdr:ext cx="599010" cy="259045"/>
    <xdr:sp macro="" textlink="">
      <xdr:nvSpPr>
        <xdr:cNvPr id="690" name="積立金該当値テキスト">
          <a:extLst>
            <a:ext uri="{FF2B5EF4-FFF2-40B4-BE49-F238E27FC236}">
              <a16:creationId xmlns:a16="http://schemas.microsoft.com/office/drawing/2014/main" id="{00000000-0008-0000-0600-0000B2020000}"/>
            </a:ext>
          </a:extLst>
        </xdr:cNvPr>
        <xdr:cNvSpPr txBox="1"/>
      </xdr:nvSpPr>
      <xdr:spPr>
        <a:xfrm>
          <a:off x="16370300" y="157242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303,913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168153</xdr:rowOff>
    </xdr:from>
    <xdr:to>
      <xdr:col>81</xdr:col>
      <xdr:colOff>101600</xdr:colOff>
      <xdr:row>95</xdr:row>
      <xdr:rowOff>98303</xdr:rowOff>
    </xdr:to>
    <xdr:sp macro="" textlink="">
      <xdr:nvSpPr>
        <xdr:cNvPr id="691" name="楕円 690">
          <a:extLst>
            <a:ext uri="{FF2B5EF4-FFF2-40B4-BE49-F238E27FC236}">
              <a16:creationId xmlns:a16="http://schemas.microsoft.com/office/drawing/2014/main" id="{00000000-0008-0000-0600-0000B3020000}"/>
            </a:ext>
          </a:extLst>
        </xdr:cNvPr>
        <xdr:cNvSpPr/>
      </xdr:nvSpPr>
      <xdr:spPr>
        <a:xfrm>
          <a:off x="15430500" y="16284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93</xdr:row>
      <xdr:rowOff>114830</xdr:rowOff>
    </xdr:from>
    <xdr:ext cx="59901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181795" y="160596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104308</xdr:rowOff>
    </xdr:from>
    <xdr:to>
      <xdr:col>76</xdr:col>
      <xdr:colOff>165100</xdr:colOff>
      <xdr:row>97</xdr:row>
      <xdr:rowOff>34458</xdr:rowOff>
    </xdr:to>
    <xdr:sp macro="" textlink="">
      <xdr:nvSpPr>
        <xdr:cNvPr id="693" name="楕円 692">
          <a:extLst>
            <a:ext uri="{FF2B5EF4-FFF2-40B4-BE49-F238E27FC236}">
              <a16:creationId xmlns:a16="http://schemas.microsoft.com/office/drawing/2014/main" id="{00000000-0008-0000-0600-0000B5020000}"/>
            </a:ext>
          </a:extLst>
        </xdr:cNvPr>
        <xdr:cNvSpPr/>
      </xdr:nvSpPr>
      <xdr:spPr>
        <a:xfrm>
          <a:off x="14541500" y="16563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50985</xdr:rowOff>
    </xdr:from>
    <xdr:ext cx="59901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4292795" y="163387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97706</xdr:rowOff>
    </xdr:from>
    <xdr:to>
      <xdr:col>72</xdr:col>
      <xdr:colOff>38100</xdr:colOff>
      <xdr:row>98</xdr:row>
      <xdr:rowOff>27856</xdr:rowOff>
    </xdr:to>
    <xdr:sp macro="" textlink="">
      <xdr:nvSpPr>
        <xdr:cNvPr id="695" name="楕円 694">
          <a:extLst>
            <a:ext uri="{FF2B5EF4-FFF2-40B4-BE49-F238E27FC236}">
              <a16:creationId xmlns:a16="http://schemas.microsoft.com/office/drawing/2014/main" id="{00000000-0008-0000-0600-0000B7020000}"/>
            </a:ext>
          </a:extLst>
        </xdr:cNvPr>
        <xdr:cNvSpPr/>
      </xdr:nvSpPr>
      <xdr:spPr>
        <a:xfrm>
          <a:off x="13652500" y="16728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44383</xdr:rowOff>
    </xdr:from>
    <xdr:ext cx="534377"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3436111" y="16503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92596</xdr:rowOff>
    </xdr:from>
    <xdr:to>
      <xdr:col>67</xdr:col>
      <xdr:colOff>101600</xdr:colOff>
      <xdr:row>99</xdr:row>
      <xdr:rowOff>22746</xdr:rowOff>
    </xdr:to>
    <xdr:sp macro="" textlink="">
      <xdr:nvSpPr>
        <xdr:cNvPr id="697" name="楕円 696">
          <a:extLst>
            <a:ext uri="{FF2B5EF4-FFF2-40B4-BE49-F238E27FC236}">
              <a16:creationId xmlns:a16="http://schemas.microsoft.com/office/drawing/2014/main" id="{00000000-0008-0000-0600-0000B9020000}"/>
            </a:ext>
          </a:extLst>
        </xdr:cNvPr>
        <xdr:cNvSpPr/>
      </xdr:nvSpPr>
      <xdr:spPr>
        <a:xfrm>
          <a:off x="12763500" y="16894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99</xdr:row>
      <xdr:rowOff>13873</xdr:rowOff>
    </xdr:from>
    <xdr:ext cx="534377"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2547111" y="16987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699" name="正方形/長方形 698">
          <a:extLst>
            <a:ext uri="{FF2B5EF4-FFF2-40B4-BE49-F238E27FC236}">
              <a16:creationId xmlns:a16="http://schemas.microsoft.com/office/drawing/2014/main" id="{00000000-0008-0000-0600-0000B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0" name="正方形/長方形 699">
          <a:extLst>
            <a:ext uri="{FF2B5EF4-FFF2-40B4-BE49-F238E27FC236}">
              <a16:creationId xmlns:a16="http://schemas.microsoft.com/office/drawing/2014/main" id="{00000000-0008-0000-0600-0000B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1" name="正方形/長方形 700">
          <a:extLst>
            <a:ext uri="{FF2B5EF4-FFF2-40B4-BE49-F238E27FC236}">
              <a16:creationId xmlns:a16="http://schemas.microsoft.com/office/drawing/2014/main" id="{00000000-0008-0000-0600-0000B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2" name="正方形/長方形 701">
          <a:extLst>
            <a:ext uri="{FF2B5EF4-FFF2-40B4-BE49-F238E27FC236}">
              <a16:creationId xmlns:a16="http://schemas.microsoft.com/office/drawing/2014/main" id="{00000000-0008-0000-0600-0000B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08" name="直線コネクタ 707">
          <a:extLst>
            <a:ext uri="{FF2B5EF4-FFF2-40B4-BE49-F238E27FC236}">
              <a16:creationId xmlns:a16="http://schemas.microsoft.com/office/drawing/2014/main" id="{00000000-0008-0000-0600-0000C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09" name="直線コネクタ 708">
          <a:extLst>
            <a:ext uri="{FF2B5EF4-FFF2-40B4-BE49-F238E27FC236}">
              <a16:creationId xmlns:a16="http://schemas.microsoft.com/office/drawing/2014/main" id="{00000000-0008-0000-0600-0000C5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1" name="直線コネクタ 710">
          <a:extLst>
            <a:ext uri="{FF2B5EF4-FFF2-40B4-BE49-F238E27FC236}">
              <a16:creationId xmlns:a16="http://schemas.microsoft.com/office/drawing/2014/main" id="{00000000-0008-0000-0600-0000C7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13" name="直線コネクタ 712">
          <a:extLst>
            <a:ext uri="{FF2B5EF4-FFF2-40B4-BE49-F238E27FC236}">
              <a16:creationId xmlns:a16="http://schemas.microsoft.com/office/drawing/2014/main" id="{00000000-0008-0000-0600-0000C9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19" name="投資及び出資金グラフ枠">
          <a:extLst>
            <a:ext uri="{FF2B5EF4-FFF2-40B4-BE49-F238E27FC236}">
              <a16:creationId xmlns:a16="http://schemas.microsoft.com/office/drawing/2014/main" id="{00000000-0008-0000-0600-0000C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36099</xdr:rowOff>
    </xdr:from>
    <xdr:to>
      <xdr:col>116</xdr:col>
      <xdr:colOff>62864</xdr:colOff>
      <xdr:row>38</xdr:row>
      <xdr:rowOff>139700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flipV="1">
          <a:off x="22159595" y="5179599"/>
          <a:ext cx="1269" cy="14752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21" name="投資及び出資金最小値テキスト">
          <a:extLst>
            <a:ext uri="{FF2B5EF4-FFF2-40B4-BE49-F238E27FC236}">
              <a16:creationId xmlns:a16="http://schemas.microsoft.com/office/drawing/2014/main" id="{00000000-0008-0000-0600-0000D1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154226</xdr:rowOff>
    </xdr:from>
    <xdr:ext cx="534377" cy="259045"/>
    <xdr:sp macro="" textlink="">
      <xdr:nvSpPr>
        <xdr:cNvPr id="723" name="投資及び出資金最大値テキスト">
          <a:extLst>
            <a:ext uri="{FF2B5EF4-FFF2-40B4-BE49-F238E27FC236}">
              <a16:creationId xmlns:a16="http://schemas.microsoft.com/office/drawing/2014/main" id="{00000000-0008-0000-0600-0000D3020000}"/>
            </a:ext>
          </a:extLst>
        </xdr:cNvPr>
        <xdr:cNvSpPr txBox="1"/>
      </xdr:nvSpPr>
      <xdr:spPr>
        <a:xfrm>
          <a:off x="22212300" y="4954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32,266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36099</xdr:rowOff>
    </xdr:from>
    <xdr:to>
      <xdr:col>116</xdr:col>
      <xdr:colOff>152400</xdr:colOff>
      <xdr:row>30</xdr:row>
      <xdr:rowOff>36099</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22072600" y="5179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169796</xdr:rowOff>
    </xdr:from>
    <xdr:ext cx="469744" cy="259045"/>
    <xdr:sp macro="" textlink="">
      <xdr:nvSpPr>
        <xdr:cNvPr id="726" name="投資及び出資金平均値テキスト">
          <a:extLst>
            <a:ext uri="{FF2B5EF4-FFF2-40B4-BE49-F238E27FC236}">
              <a16:creationId xmlns:a16="http://schemas.microsoft.com/office/drawing/2014/main" id="{00000000-0008-0000-0600-0000D6020000}"/>
            </a:ext>
          </a:extLst>
        </xdr:cNvPr>
        <xdr:cNvSpPr txBox="1"/>
      </xdr:nvSpPr>
      <xdr:spPr>
        <a:xfrm>
          <a:off x="22212300" y="63419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146919</xdr:rowOff>
    </xdr:from>
    <xdr:to>
      <xdr:col>116</xdr:col>
      <xdr:colOff>114300</xdr:colOff>
      <xdr:row>38</xdr:row>
      <xdr:rowOff>77068</xdr:rowOff>
    </xdr:to>
    <xdr:sp macro="" textlink="">
      <xdr:nvSpPr>
        <xdr:cNvPr id="727" name="フローチャート: 判断 726">
          <a:extLst>
            <a:ext uri="{FF2B5EF4-FFF2-40B4-BE49-F238E27FC236}">
              <a16:creationId xmlns:a16="http://schemas.microsoft.com/office/drawing/2014/main" id="{00000000-0008-0000-0600-0000D7020000}"/>
            </a:ext>
          </a:extLst>
        </xdr:cNvPr>
        <xdr:cNvSpPr/>
      </xdr:nvSpPr>
      <xdr:spPr>
        <a:xfrm>
          <a:off x="22110700" y="649056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3175</xdr:rowOff>
    </xdr:from>
    <xdr:to>
      <xdr:col>112</xdr:col>
      <xdr:colOff>38100</xdr:colOff>
      <xdr:row>38</xdr:row>
      <xdr:rowOff>104775</xdr:rowOff>
    </xdr:to>
    <xdr:sp macro="" textlink="">
      <xdr:nvSpPr>
        <xdr:cNvPr id="729" name="フローチャート: 判断 728">
          <a:extLst>
            <a:ext uri="{FF2B5EF4-FFF2-40B4-BE49-F238E27FC236}">
              <a16:creationId xmlns:a16="http://schemas.microsoft.com/office/drawing/2014/main" id="{00000000-0008-0000-0600-0000D9020000}"/>
            </a:ext>
          </a:extLst>
        </xdr:cNvPr>
        <xdr:cNvSpPr/>
      </xdr:nvSpPr>
      <xdr:spPr>
        <a:xfrm>
          <a:off x="21272500" y="651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121302</xdr:rowOff>
    </xdr:from>
    <xdr:ext cx="469744"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21088428" y="6293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11588</xdr:rowOff>
    </xdr:from>
    <xdr:to>
      <xdr:col>107</xdr:col>
      <xdr:colOff>101600</xdr:colOff>
      <xdr:row>38</xdr:row>
      <xdr:rowOff>113188</xdr:rowOff>
    </xdr:to>
    <xdr:sp macro="" textlink="">
      <xdr:nvSpPr>
        <xdr:cNvPr id="732" name="フローチャート: 判断 731">
          <a:extLst>
            <a:ext uri="{FF2B5EF4-FFF2-40B4-BE49-F238E27FC236}">
              <a16:creationId xmlns:a16="http://schemas.microsoft.com/office/drawing/2014/main" id="{00000000-0008-0000-0600-0000DC020000}"/>
            </a:ext>
          </a:extLst>
        </xdr:cNvPr>
        <xdr:cNvSpPr/>
      </xdr:nvSpPr>
      <xdr:spPr>
        <a:xfrm>
          <a:off x="20383500" y="652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129715</xdr:rowOff>
    </xdr:from>
    <xdr:ext cx="469744"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20199428" y="6301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171379</xdr:rowOff>
    </xdr:from>
    <xdr:to>
      <xdr:col>102</xdr:col>
      <xdr:colOff>165100</xdr:colOff>
      <xdr:row>38</xdr:row>
      <xdr:rowOff>101529</xdr:rowOff>
    </xdr:to>
    <xdr:sp macro="" textlink="">
      <xdr:nvSpPr>
        <xdr:cNvPr id="735" name="フローチャート: 判断 734">
          <a:extLst>
            <a:ext uri="{FF2B5EF4-FFF2-40B4-BE49-F238E27FC236}">
              <a16:creationId xmlns:a16="http://schemas.microsoft.com/office/drawing/2014/main" id="{00000000-0008-0000-0600-0000DF020000}"/>
            </a:ext>
          </a:extLst>
        </xdr:cNvPr>
        <xdr:cNvSpPr/>
      </xdr:nvSpPr>
      <xdr:spPr>
        <a:xfrm>
          <a:off x="19494500" y="6515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118056</xdr:rowOff>
    </xdr:from>
    <xdr:ext cx="469744"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9310428" y="6290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162052</xdr:rowOff>
    </xdr:from>
    <xdr:to>
      <xdr:col>98</xdr:col>
      <xdr:colOff>38100</xdr:colOff>
      <xdr:row>38</xdr:row>
      <xdr:rowOff>92202</xdr:rowOff>
    </xdr:to>
    <xdr:sp macro="" textlink="">
      <xdr:nvSpPr>
        <xdr:cNvPr id="737" name="フローチャート: 判断 736">
          <a:extLst>
            <a:ext uri="{FF2B5EF4-FFF2-40B4-BE49-F238E27FC236}">
              <a16:creationId xmlns:a16="http://schemas.microsoft.com/office/drawing/2014/main" id="{00000000-0008-0000-0600-0000E1020000}"/>
            </a:ext>
          </a:extLst>
        </xdr:cNvPr>
        <xdr:cNvSpPr/>
      </xdr:nvSpPr>
      <xdr:spPr>
        <a:xfrm>
          <a:off x="18605500" y="6505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108729</xdr:rowOff>
    </xdr:from>
    <xdr:ext cx="469744"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8421428" y="62809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44" name="楕円 743">
          <a:extLst>
            <a:ext uri="{FF2B5EF4-FFF2-40B4-BE49-F238E27FC236}">
              <a16:creationId xmlns:a16="http://schemas.microsoft.com/office/drawing/2014/main" id="{00000000-0008-0000-0600-0000E8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3827</xdr:rowOff>
    </xdr:from>
    <xdr:ext cx="249299" cy="259045"/>
    <xdr:sp macro="" textlink="">
      <xdr:nvSpPr>
        <xdr:cNvPr id="745" name="投資及び出資金該当値テキスト">
          <a:extLst>
            <a:ext uri="{FF2B5EF4-FFF2-40B4-BE49-F238E27FC236}">
              <a16:creationId xmlns:a16="http://schemas.microsoft.com/office/drawing/2014/main" id="{00000000-0008-0000-0600-0000E9020000}"/>
            </a:ext>
          </a:extLst>
        </xdr:cNvPr>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46" name="楕円 745">
          <a:extLst>
            <a:ext uri="{FF2B5EF4-FFF2-40B4-BE49-F238E27FC236}">
              <a16:creationId xmlns:a16="http://schemas.microsoft.com/office/drawing/2014/main" id="{00000000-0008-0000-0600-0000EA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48" name="楕円 747">
          <a:extLst>
            <a:ext uri="{FF2B5EF4-FFF2-40B4-BE49-F238E27FC236}">
              <a16:creationId xmlns:a16="http://schemas.microsoft.com/office/drawing/2014/main" id="{00000000-0008-0000-0600-0000EC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0" name="楕円 749">
          <a:extLst>
            <a:ext uri="{FF2B5EF4-FFF2-40B4-BE49-F238E27FC236}">
              <a16:creationId xmlns:a16="http://schemas.microsoft.com/office/drawing/2014/main" id="{00000000-0008-0000-0600-0000EE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52" name="楕円 751">
          <a:extLst>
            <a:ext uri="{FF2B5EF4-FFF2-40B4-BE49-F238E27FC236}">
              <a16:creationId xmlns:a16="http://schemas.microsoft.com/office/drawing/2014/main" id="{00000000-0008-0000-0600-0000F0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4" name="正方形/長方形 753">
          <a:extLst>
            <a:ext uri="{FF2B5EF4-FFF2-40B4-BE49-F238E27FC236}">
              <a16:creationId xmlns:a16="http://schemas.microsoft.com/office/drawing/2014/main" id="{00000000-0008-0000-0600-0000F2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5" name="正方形/長方形 754">
          <a:extLst>
            <a:ext uri="{FF2B5EF4-FFF2-40B4-BE49-F238E27FC236}">
              <a16:creationId xmlns:a16="http://schemas.microsoft.com/office/drawing/2014/main" id="{00000000-0008-0000-0600-0000F3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56" name="正方形/長方形 755">
          <a:extLst>
            <a:ext uri="{FF2B5EF4-FFF2-40B4-BE49-F238E27FC236}">
              <a16:creationId xmlns:a16="http://schemas.microsoft.com/office/drawing/2014/main" id="{00000000-0008-0000-0600-0000F4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57" name="正方形/長方形 756">
          <a:extLst>
            <a:ext uri="{FF2B5EF4-FFF2-40B4-BE49-F238E27FC236}">
              <a16:creationId xmlns:a16="http://schemas.microsoft.com/office/drawing/2014/main" id="{00000000-0008-0000-0600-0000F5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58" name="正方形/長方形 757">
          <a:extLst>
            <a:ext uri="{FF2B5EF4-FFF2-40B4-BE49-F238E27FC236}">
              <a16:creationId xmlns:a16="http://schemas.microsoft.com/office/drawing/2014/main" id="{00000000-0008-0000-0600-0000F6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3" name="直線コネクタ 762">
          <a:extLst>
            <a:ext uri="{FF2B5EF4-FFF2-40B4-BE49-F238E27FC236}">
              <a16:creationId xmlns:a16="http://schemas.microsoft.com/office/drawing/2014/main" id="{00000000-0008-0000-0600-0000FB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64" name="直線コネクタ 763">
          <a:extLst>
            <a:ext uri="{FF2B5EF4-FFF2-40B4-BE49-F238E27FC236}">
              <a16:creationId xmlns:a16="http://schemas.microsoft.com/office/drawing/2014/main" id="{00000000-0008-0000-0600-0000FC02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66" name="直線コネクタ 765">
          <a:extLst>
            <a:ext uri="{FF2B5EF4-FFF2-40B4-BE49-F238E27FC236}">
              <a16:creationId xmlns:a16="http://schemas.microsoft.com/office/drawing/2014/main" id="{00000000-0008-0000-0600-0000FE02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68" name="直線コネクタ 767">
          <a:extLst>
            <a:ext uri="{FF2B5EF4-FFF2-40B4-BE49-F238E27FC236}">
              <a16:creationId xmlns:a16="http://schemas.microsoft.com/office/drawing/2014/main" id="{00000000-0008-0000-0600-000000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6" name="貸付金グラフ枠">
          <a:extLst>
            <a:ext uri="{FF2B5EF4-FFF2-40B4-BE49-F238E27FC236}">
              <a16:creationId xmlns:a16="http://schemas.microsoft.com/office/drawing/2014/main" id="{00000000-0008-0000-0600-000008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70510</xdr:rowOff>
    </xdr:from>
    <xdr:to>
      <xdr:col>116</xdr:col>
      <xdr:colOff>62864</xdr:colOff>
      <xdr:row>59</xdr:row>
      <xdr:rowOff>44450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flipV="1">
          <a:off x="22159595" y="8643010"/>
          <a:ext cx="1269" cy="15169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78" name="貸付金最小値テキスト">
          <a:extLst>
            <a:ext uri="{FF2B5EF4-FFF2-40B4-BE49-F238E27FC236}">
              <a16:creationId xmlns:a16="http://schemas.microsoft.com/office/drawing/2014/main" id="{00000000-0008-0000-0600-00000A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17187</xdr:rowOff>
    </xdr:from>
    <xdr:ext cx="534377" cy="259045"/>
    <xdr:sp macro="" textlink="">
      <xdr:nvSpPr>
        <xdr:cNvPr id="780" name="貸付金最大値テキスト">
          <a:extLst>
            <a:ext uri="{FF2B5EF4-FFF2-40B4-BE49-F238E27FC236}">
              <a16:creationId xmlns:a16="http://schemas.microsoft.com/office/drawing/2014/main" id="{00000000-0008-0000-0600-00000C030000}"/>
            </a:ext>
          </a:extLst>
        </xdr:cNvPr>
        <xdr:cNvSpPr txBox="1"/>
      </xdr:nvSpPr>
      <xdr:spPr>
        <a:xfrm>
          <a:off x="22212300" y="8418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39,816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70510</xdr:rowOff>
    </xdr:from>
    <xdr:to>
      <xdr:col>116</xdr:col>
      <xdr:colOff>152400</xdr:colOff>
      <xdr:row>50</xdr:row>
      <xdr:rowOff>70510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22072600" y="8643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101185</xdr:rowOff>
    </xdr:from>
    <xdr:ext cx="469744" cy="259045"/>
    <xdr:sp macro="" textlink="">
      <xdr:nvSpPr>
        <xdr:cNvPr id="783" name="貸付金平均値テキスト">
          <a:extLst>
            <a:ext uri="{FF2B5EF4-FFF2-40B4-BE49-F238E27FC236}">
              <a16:creationId xmlns:a16="http://schemas.microsoft.com/office/drawing/2014/main" id="{00000000-0008-0000-0600-00000F030000}"/>
            </a:ext>
          </a:extLst>
        </xdr:cNvPr>
        <xdr:cNvSpPr txBox="1"/>
      </xdr:nvSpPr>
      <xdr:spPr>
        <a:xfrm>
          <a:off x="22212300" y="987383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78308</xdr:rowOff>
    </xdr:from>
    <xdr:to>
      <xdr:col>116</xdr:col>
      <xdr:colOff>114300</xdr:colOff>
      <xdr:row>59</xdr:row>
      <xdr:rowOff>8458</xdr:rowOff>
    </xdr:to>
    <xdr:sp macro="" textlink="">
      <xdr:nvSpPr>
        <xdr:cNvPr id="784" name="フローチャート: 判断 783">
          <a:extLst>
            <a:ext uri="{FF2B5EF4-FFF2-40B4-BE49-F238E27FC236}">
              <a16:creationId xmlns:a16="http://schemas.microsoft.com/office/drawing/2014/main" id="{00000000-0008-0000-0600-000010030000}"/>
            </a:ext>
          </a:extLst>
        </xdr:cNvPr>
        <xdr:cNvSpPr/>
      </xdr:nvSpPr>
      <xdr:spPr>
        <a:xfrm>
          <a:off x="22110700" y="10022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71069</xdr:rowOff>
    </xdr:from>
    <xdr:to>
      <xdr:col>112</xdr:col>
      <xdr:colOff>38100</xdr:colOff>
      <xdr:row>59</xdr:row>
      <xdr:rowOff>1219</xdr:rowOff>
    </xdr:to>
    <xdr:sp macro="" textlink="">
      <xdr:nvSpPr>
        <xdr:cNvPr id="786" name="フローチャート: 判断 785">
          <a:extLst>
            <a:ext uri="{FF2B5EF4-FFF2-40B4-BE49-F238E27FC236}">
              <a16:creationId xmlns:a16="http://schemas.microsoft.com/office/drawing/2014/main" id="{00000000-0008-0000-0600-000012030000}"/>
            </a:ext>
          </a:extLst>
        </xdr:cNvPr>
        <xdr:cNvSpPr/>
      </xdr:nvSpPr>
      <xdr:spPr>
        <a:xfrm>
          <a:off x="21272500" y="10015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17746</xdr:rowOff>
    </xdr:from>
    <xdr:ext cx="469744"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21088428" y="9790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44450</xdr:rowOff>
    </xdr:from>
    <xdr:to>
      <xdr:col>107</xdr:col>
      <xdr:colOff>50800</xdr:colOff>
      <xdr:row>59</xdr:row>
      <xdr:rowOff>44450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55638</xdr:rowOff>
    </xdr:from>
    <xdr:to>
      <xdr:col>107</xdr:col>
      <xdr:colOff>101600</xdr:colOff>
      <xdr:row>58</xdr:row>
      <xdr:rowOff>157238</xdr:rowOff>
    </xdr:to>
    <xdr:sp macro="" textlink="">
      <xdr:nvSpPr>
        <xdr:cNvPr id="789" name="フローチャート: 判断 788">
          <a:extLst>
            <a:ext uri="{FF2B5EF4-FFF2-40B4-BE49-F238E27FC236}">
              <a16:creationId xmlns:a16="http://schemas.microsoft.com/office/drawing/2014/main" id="{00000000-0008-0000-0600-000015030000}"/>
            </a:ext>
          </a:extLst>
        </xdr:cNvPr>
        <xdr:cNvSpPr/>
      </xdr:nvSpPr>
      <xdr:spPr>
        <a:xfrm>
          <a:off x="20383500" y="9999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2315</xdr:rowOff>
    </xdr:from>
    <xdr:ext cx="469744"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20199428" y="9774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44450</xdr:rowOff>
    </xdr:from>
    <xdr:to>
      <xdr:col>102</xdr:col>
      <xdr:colOff>114300</xdr:colOff>
      <xdr:row>59</xdr:row>
      <xdr:rowOff>44450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55829</xdr:rowOff>
    </xdr:from>
    <xdr:to>
      <xdr:col>102</xdr:col>
      <xdr:colOff>165100</xdr:colOff>
      <xdr:row>58</xdr:row>
      <xdr:rowOff>157429</xdr:rowOff>
    </xdr:to>
    <xdr:sp macro="" textlink="">
      <xdr:nvSpPr>
        <xdr:cNvPr id="792" name="フローチャート: 判断 791">
          <a:extLst>
            <a:ext uri="{FF2B5EF4-FFF2-40B4-BE49-F238E27FC236}">
              <a16:creationId xmlns:a16="http://schemas.microsoft.com/office/drawing/2014/main" id="{00000000-0008-0000-0600-000018030000}"/>
            </a:ext>
          </a:extLst>
        </xdr:cNvPr>
        <xdr:cNvSpPr/>
      </xdr:nvSpPr>
      <xdr:spPr>
        <a:xfrm>
          <a:off x="19494500" y="9999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2506</xdr:rowOff>
    </xdr:from>
    <xdr:ext cx="469744"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9310428" y="97751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58420</xdr:rowOff>
    </xdr:from>
    <xdr:to>
      <xdr:col>98</xdr:col>
      <xdr:colOff>38100</xdr:colOff>
      <xdr:row>58</xdr:row>
      <xdr:rowOff>160020</xdr:rowOff>
    </xdr:to>
    <xdr:sp macro=""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18605500" y="10002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5097</xdr:rowOff>
    </xdr:from>
    <xdr:ext cx="469744"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8421428" y="9777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01" name="楕円 800">
          <a:extLst>
            <a:ext uri="{FF2B5EF4-FFF2-40B4-BE49-F238E27FC236}">
              <a16:creationId xmlns:a16="http://schemas.microsoft.com/office/drawing/2014/main" id="{00000000-0008-0000-0600-000021030000}"/>
            </a:ext>
          </a:extLst>
        </xdr:cNvPr>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80027</xdr:rowOff>
    </xdr:from>
    <xdr:ext cx="249299" cy="259045"/>
    <xdr:sp macro="" textlink="">
      <xdr:nvSpPr>
        <xdr:cNvPr id="802" name="貸付金該当値テキスト">
          <a:extLst>
            <a:ext uri="{FF2B5EF4-FFF2-40B4-BE49-F238E27FC236}">
              <a16:creationId xmlns:a16="http://schemas.microsoft.com/office/drawing/2014/main" id="{00000000-0008-0000-0600-000022030000}"/>
            </a:ext>
          </a:extLst>
        </xdr:cNvPr>
        <xdr:cNvSpPr txBox="1"/>
      </xdr:nvSpPr>
      <xdr:spPr>
        <a:xfrm>
          <a:off x="22212300" y="10024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03" name="楕円 802">
          <a:extLst>
            <a:ext uri="{FF2B5EF4-FFF2-40B4-BE49-F238E27FC236}">
              <a16:creationId xmlns:a16="http://schemas.microsoft.com/office/drawing/2014/main" id="{00000000-0008-0000-0600-000023030000}"/>
            </a:ext>
          </a:extLst>
        </xdr:cNvPr>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05" name="楕円 804">
          <a:extLst>
            <a:ext uri="{FF2B5EF4-FFF2-40B4-BE49-F238E27FC236}">
              <a16:creationId xmlns:a16="http://schemas.microsoft.com/office/drawing/2014/main" id="{00000000-0008-0000-0600-000025030000}"/>
            </a:ext>
          </a:extLst>
        </xdr:cNvPr>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86377</xdr:rowOff>
    </xdr:from>
    <xdr:ext cx="249299"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0309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165100</xdr:rowOff>
    </xdr:from>
    <xdr:to>
      <xdr:col>102</xdr:col>
      <xdr:colOff>165100</xdr:colOff>
      <xdr:row>59</xdr:row>
      <xdr:rowOff>95250</xdr:rowOff>
    </xdr:to>
    <xdr:sp macro="" textlink="">
      <xdr:nvSpPr>
        <xdr:cNvPr id="807" name="楕円 806">
          <a:extLst>
            <a:ext uri="{FF2B5EF4-FFF2-40B4-BE49-F238E27FC236}">
              <a16:creationId xmlns:a16="http://schemas.microsoft.com/office/drawing/2014/main" id="{00000000-0008-0000-0600-000027030000}"/>
            </a:ext>
          </a:extLst>
        </xdr:cNvPr>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86377</xdr:rowOff>
    </xdr:from>
    <xdr:ext cx="249299"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9420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09" name="楕円 808">
          <a:extLst>
            <a:ext uri="{FF2B5EF4-FFF2-40B4-BE49-F238E27FC236}">
              <a16:creationId xmlns:a16="http://schemas.microsoft.com/office/drawing/2014/main" id="{00000000-0008-0000-0600-000029030000}"/>
            </a:ext>
          </a:extLst>
        </xdr:cNvPr>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86377</xdr:rowOff>
    </xdr:from>
    <xdr:ext cx="249299"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8531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1" name="正方形/長方形 810">
          <a:extLst>
            <a:ext uri="{FF2B5EF4-FFF2-40B4-BE49-F238E27FC236}">
              <a16:creationId xmlns:a16="http://schemas.microsoft.com/office/drawing/2014/main" id="{00000000-0008-0000-0600-00002B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2" name="正方形/長方形 811">
          <a:extLst>
            <a:ext uri="{FF2B5EF4-FFF2-40B4-BE49-F238E27FC236}">
              <a16:creationId xmlns:a16="http://schemas.microsoft.com/office/drawing/2014/main" id="{00000000-0008-0000-0600-00002C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3" name="正方形/長方形 812">
          <a:extLst>
            <a:ext uri="{FF2B5EF4-FFF2-40B4-BE49-F238E27FC236}">
              <a16:creationId xmlns:a16="http://schemas.microsoft.com/office/drawing/2014/main" id="{00000000-0008-0000-0600-00002D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4" name="正方形/長方形 813">
          <a:extLst>
            <a:ext uri="{FF2B5EF4-FFF2-40B4-BE49-F238E27FC236}">
              <a16:creationId xmlns:a16="http://schemas.microsoft.com/office/drawing/2014/main" id="{00000000-0008-0000-0600-00002E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5" name="正方形/長方形 814">
          <a:extLst>
            <a:ext uri="{FF2B5EF4-FFF2-40B4-BE49-F238E27FC236}">
              <a16:creationId xmlns:a16="http://schemas.microsoft.com/office/drawing/2014/main" id="{00000000-0008-0000-0600-00002F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0" name="直線コネクタ 819">
          <a:extLst>
            <a:ext uri="{FF2B5EF4-FFF2-40B4-BE49-F238E27FC236}">
              <a16:creationId xmlns:a16="http://schemas.microsoft.com/office/drawing/2014/main" id="{00000000-0008-0000-0600-000034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21" name="直線コネクタ 820">
          <a:extLst>
            <a:ext uri="{FF2B5EF4-FFF2-40B4-BE49-F238E27FC236}">
              <a16:creationId xmlns:a16="http://schemas.microsoft.com/office/drawing/2014/main" id="{00000000-0008-0000-0600-000035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23" name="直線コネクタ 822">
          <a:extLst>
            <a:ext uri="{FF2B5EF4-FFF2-40B4-BE49-F238E27FC236}">
              <a16:creationId xmlns:a16="http://schemas.microsoft.com/office/drawing/2014/main" id="{00000000-0008-0000-0600-000037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25" name="直線コネクタ 824">
          <a:extLst>
            <a:ext uri="{FF2B5EF4-FFF2-40B4-BE49-F238E27FC236}">
              <a16:creationId xmlns:a16="http://schemas.microsoft.com/office/drawing/2014/main" id="{00000000-0008-0000-0600-000039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3" name="繰出金グラフ枠">
          <a:extLst>
            <a:ext uri="{FF2B5EF4-FFF2-40B4-BE49-F238E27FC236}">
              <a16:creationId xmlns:a16="http://schemas.microsoft.com/office/drawing/2014/main" id="{00000000-0008-0000-0600-000041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70606</xdr:rowOff>
    </xdr:from>
    <xdr:to>
      <xdr:col>116</xdr:col>
      <xdr:colOff>62864</xdr:colOff>
      <xdr:row>78</xdr:row>
      <xdr:rowOff>145701</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flipV="1">
          <a:off x="22159595" y="12072106"/>
          <a:ext cx="1269" cy="14466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149528</xdr:rowOff>
    </xdr:from>
    <xdr:ext cx="469744" cy="259045"/>
    <xdr:sp macro="" textlink="">
      <xdr:nvSpPr>
        <xdr:cNvPr id="835" name="繰出金最小値テキスト">
          <a:extLst>
            <a:ext uri="{FF2B5EF4-FFF2-40B4-BE49-F238E27FC236}">
              <a16:creationId xmlns:a16="http://schemas.microsoft.com/office/drawing/2014/main" id="{00000000-0008-0000-0600-000043030000}"/>
            </a:ext>
          </a:extLst>
        </xdr:cNvPr>
        <xdr:cNvSpPr txBox="1"/>
      </xdr:nvSpPr>
      <xdr:spPr>
        <a:xfrm>
          <a:off x="22212300" y="135226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145701</xdr:rowOff>
    </xdr:from>
    <xdr:to>
      <xdr:col>116</xdr:col>
      <xdr:colOff>152400</xdr:colOff>
      <xdr:row>78</xdr:row>
      <xdr:rowOff>145701</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22072600" y="135188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17283</xdr:rowOff>
    </xdr:from>
    <xdr:ext cx="534377" cy="259045"/>
    <xdr:sp macro="" textlink="">
      <xdr:nvSpPr>
        <xdr:cNvPr id="837" name="繰出金最大値テキスト">
          <a:extLst>
            <a:ext uri="{FF2B5EF4-FFF2-40B4-BE49-F238E27FC236}">
              <a16:creationId xmlns:a16="http://schemas.microsoft.com/office/drawing/2014/main" id="{00000000-0008-0000-0600-000045030000}"/>
            </a:ext>
          </a:extLst>
        </xdr:cNvPr>
        <xdr:cNvSpPr txBox="1"/>
      </xdr:nvSpPr>
      <xdr:spPr>
        <a:xfrm>
          <a:off x="22212300" y="11847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70606</xdr:rowOff>
    </xdr:from>
    <xdr:to>
      <xdr:col>116</xdr:col>
      <xdr:colOff>152400</xdr:colOff>
      <xdr:row>70</xdr:row>
      <xdr:rowOff>70606</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22072600" y="12072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71</xdr:row>
      <xdr:rowOff>132728</xdr:rowOff>
    </xdr:from>
    <xdr:to>
      <xdr:col>116</xdr:col>
      <xdr:colOff>63500</xdr:colOff>
      <xdr:row>72</xdr:row>
      <xdr:rowOff>25343</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flipV="1">
          <a:off x="21323300" y="12305678"/>
          <a:ext cx="838200" cy="64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72</xdr:row>
      <xdr:rowOff>161606</xdr:rowOff>
    </xdr:from>
    <xdr:ext cx="534377" cy="259045"/>
    <xdr:sp macro="" textlink="">
      <xdr:nvSpPr>
        <xdr:cNvPr id="840" name="繰出金平均値テキスト">
          <a:extLst>
            <a:ext uri="{FF2B5EF4-FFF2-40B4-BE49-F238E27FC236}">
              <a16:creationId xmlns:a16="http://schemas.microsoft.com/office/drawing/2014/main" id="{00000000-0008-0000-0600-000048030000}"/>
            </a:ext>
          </a:extLst>
        </xdr:cNvPr>
        <xdr:cNvSpPr txBox="1"/>
      </xdr:nvSpPr>
      <xdr:spPr>
        <a:xfrm>
          <a:off x="22212300" y="125060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11729</xdr:rowOff>
    </xdr:from>
    <xdr:to>
      <xdr:col>116</xdr:col>
      <xdr:colOff>114300</xdr:colOff>
      <xdr:row>73</xdr:row>
      <xdr:rowOff>113329</xdr:rowOff>
    </xdr:to>
    <xdr:sp macro="" textlink="">
      <xdr:nvSpPr>
        <xdr:cNvPr id="841" name="フローチャート: 判断 840">
          <a:extLst>
            <a:ext uri="{FF2B5EF4-FFF2-40B4-BE49-F238E27FC236}">
              <a16:creationId xmlns:a16="http://schemas.microsoft.com/office/drawing/2014/main" id="{00000000-0008-0000-0600-000049030000}"/>
            </a:ext>
          </a:extLst>
        </xdr:cNvPr>
        <xdr:cNvSpPr/>
      </xdr:nvSpPr>
      <xdr:spPr>
        <a:xfrm>
          <a:off x="22110700" y="12527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72</xdr:row>
      <xdr:rowOff>25343</xdr:rowOff>
    </xdr:from>
    <xdr:to>
      <xdr:col>111</xdr:col>
      <xdr:colOff>177800</xdr:colOff>
      <xdr:row>72</xdr:row>
      <xdr:rowOff>65405</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flipV="1">
          <a:off x="20434300" y="12369743"/>
          <a:ext cx="889000" cy="40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72</xdr:row>
      <xdr:rowOff>70821</xdr:rowOff>
    </xdr:from>
    <xdr:to>
      <xdr:col>112</xdr:col>
      <xdr:colOff>38100</xdr:colOff>
      <xdr:row>73</xdr:row>
      <xdr:rowOff>971</xdr:rowOff>
    </xdr:to>
    <xdr:sp macro="" textlink="">
      <xdr:nvSpPr>
        <xdr:cNvPr id="843" name="フローチャート: 判断 842">
          <a:extLst>
            <a:ext uri="{FF2B5EF4-FFF2-40B4-BE49-F238E27FC236}">
              <a16:creationId xmlns:a16="http://schemas.microsoft.com/office/drawing/2014/main" id="{00000000-0008-0000-0600-00004B030000}"/>
            </a:ext>
          </a:extLst>
        </xdr:cNvPr>
        <xdr:cNvSpPr/>
      </xdr:nvSpPr>
      <xdr:spPr>
        <a:xfrm>
          <a:off x="21272500" y="12415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163548</xdr:rowOff>
    </xdr:from>
    <xdr:ext cx="534377"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21056111" y="12507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72</xdr:row>
      <xdr:rowOff>65405</xdr:rowOff>
    </xdr:from>
    <xdr:to>
      <xdr:col>107</xdr:col>
      <xdr:colOff>50800</xdr:colOff>
      <xdr:row>72</xdr:row>
      <xdr:rowOff>84531</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flipV="1">
          <a:off x="19545300" y="12409805"/>
          <a:ext cx="889000" cy="19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72</xdr:row>
      <xdr:rowOff>30893</xdr:rowOff>
    </xdr:from>
    <xdr:to>
      <xdr:col>107</xdr:col>
      <xdr:colOff>101600</xdr:colOff>
      <xdr:row>72</xdr:row>
      <xdr:rowOff>132493</xdr:rowOff>
    </xdr:to>
    <xdr:sp macro="" textlink="">
      <xdr:nvSpPr>
        <xdr:cNvPr id="846" name="フローチャート: 判断 845">
          <a:extLst>
            <a:ext uri="{FF2B5EF4-FFF2-40B4-BE49-F238E27FC236}">
              <a16:creationId xmlns:a16="http://schemas.microsoft.com/office/drawing/2014/main" id="{00000000-0008-0000-0600-00004E030000}"/>
            </a:ext>
          </a:extLst>
        </xdr:cNvPr>
        <xdr:cNvSpPr/>
      </xdr:nvSpPr>
      <xdr:spPr>
        <a:xfrm>
          <a:off x="20383500" y="12375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123620</xdr:rowOff>
    </xdr:from>
    <xdr:ext cx="534377"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20167111" y="12468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72</xdr:row>
      <xdr:rowOff>84531</xdr:rowOff>
    </xdr:from>
    <xdr:to>
      <xdr:col>102</xdr:col>
      <xdr:colOff>114300</xdr:colOff>
      <xdr:row>72</xdr:row>
      <xdr:rowOff>89884</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flipV="1">
          <a:off x="18656300" y="12428931"/>
          <a:ext cx="889000" cy="5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72</xdr:row>
      <xdr:rowOff>43180</xdr:rowOff>
    </xdr:from>
    <xdr:to>
      <xdr:col>102</xdr:col>
      <xdr:colOff>165100</xdr:colOff>
      <xdr:row>72</xdr:row>
      <xdr:rowOff>144780</xdr:rowOff>
    </xdr:to>
    <xdr:sp macro="" textlink="">
      <xdr:nvSpPr>
        <xdr:cNvPr id="849" name="フローチャート: 判断 848">
          <a:extLst>
            <a:ext uri="{FF2B5EF4-FFF2-40B4-BE49-F238E27FC236}">
              <a16:creationId xmlns:a16="http://schemas.microsoft.com/office/drawing/2014/main" id="{00000000-0008-0000-0600-000051030000}"/>
            </a:ext>
          </a:extLst>
        </xdr:cNvPr>
        <xdr:cNvSpPr/>
      </xdr:nvSpPr>
      <xdr:spPr>
        <a:xfrm>
          <a:off x="19494500" y="12387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135907</xdr:rowOff>
    </xdr:from>
    <xdr:ext cx="534377" cy="259045"/>
    <xdr:sp macro="" textlink="">
      <xdr:nvSpPr>
        <xdr:cNvPr id="850" name="テキスト ボックス 849">
          <a:extLst>
            <a:ext uri="{FF2B5EF4-FFF2-40B4-BE49-F238E27FC236}">
              <a16:creationId xmlns:a16="http://schemas.microsoft.com/office/drawing/2014/main" id="{00000000-0008-0000-0600-000052030000}"/>
            </a:ext>
          </a:extLst>
        </xdr:cNvPr>
        <xdr:cNvSpPr txBox="1"/>
      </xdr:nvSpPr>
      <xdr:spPr>
        <a:xfrm>
          <a:off x="19278111" y="12480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72</xdr:row>
      <xdr:rowOff>38856</xdr:rowOff>
    </xdr:from>
    <xdr:to>
      <xdr:col>98</xdr:col>
      <xdr:colOff>38100</xdr:colOff>
      <xdr:row>72</xdr:row>
      <xdr:rowOff>140456</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18605500" y="12383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70</xdr:row>
      <xdr:rowOff>156983</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18389111" y="12158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71</xdr:row>
      <xdr:rowOff>81928</xdr:rowOff>
    </xdr:from>
    <xdr:to>
      <xdr:col>116</xdr:col>
      <xdr:colOff>114300</xdr:colOff>
      <xdr:row>72</xdr:row>
      <xdr:rowOff>12078</xdr:rowOff>
    </xdr:to>
    <xdr:sp macro="" textlink="">
      <xdr:nvSpPr>
        <xdr:cNvPr id="858" name="楕円 857">
          <a:extLst>
            <a:ext uri="{FF2B5EF4-FFF2-40B4-BE49-F238E27FC236}">
              <a16:creationId xmlns:a16="http://schemas.microsoft.com/office/drawing/2014/main" id="{00000000-0008-0000-0600-00005A030000}"/>
            </a:ext>
          </a:extLst>
        </xdr:cNvPr>
        <xdr:cNvSpPr/>
      </xdr:nvSpPr>
      <xdr:spPr>
        <a:xfrm>
          <a:off x="22110700" y="12254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70</xdr:row>
      <xdr:rowOff>104805</xdr:rowOff>
    </xdr:from>
    <xdr:ext cx="534377" cy="259045"/>
    <xdr:sp macro="" textlink="">
      <xdr:nvSpPr>
        <xdr:cNvPr id="859" name="繰出金該当値テキスト">
          <a:extLst>
            <a:ext uri="{FF2B5EF4-FFF2-40B4-BE49-F238E27FC236}">
              <a16:creationId xmlns:a16="http://schemas.microsoft.com/office/drawing/2014/main" id="{00000000-0008-0000-0600-00005B030000}"/>
            </a:ext>
          </a:extLst>
        </xdr:cNvPr>
        <xdr:cNvSpPr txBox="1"/>
      </xdr:nvSpPr>
      <xdr:spPr>
        <a:xfrm>
          <a:off x="22212300" y="12106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71</xdr:row>
      <xdr:rowOff>145993</xdr:rowOff>
    </xdr:from>
    <xdr:to>
      <xdr:col>112</xdr:col>
      <xdr:colOff>38100</xdr:colOff>
      <xdr:row>72</xdr:row>
      <xdr:rowOff>76143</xdr:rowOff>
    </xdr:to>
    <xdr:sp macro="" textlink="">
      <xdr:nvSpPr>
        <xdr:cNvPr id="860" name="楕円 859">
          <a:extLst>
            <a:ext uri="{FF2B5EF4-FFF2-40B4-BE49-F238E27FC236}">
              <a16:creationId xmlns:a16="http://schemas.microsoft.com/office/drawing/2014/main" id="{00000000-0008-0000-0600-00005C030000}"/>
            </a:ext>
          </a:extLst>
        </xdr:cNvPr>
        <xdr:cNvSpPr/>
      </xdr:nvSpPr>
      <xdr:spPr>
        <a:xfrm>
          <a:off x="21272500" y="12318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70</xdr:row>
      <xdr:rowOff>92670</xdr:rowOff>
    </xdr:from>
    <xdr:ext cx="534377"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1056111" y="120941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72</xdr:row>
      <xdr:rowOff>14605</xdr:rowOff>
    </xdr:from>
    <xdr:to>
      <xdr:col>107</xdr:col>
      <xdr:colOff>101600</xdr:colOff>
      <xdr:row>72</xdr:row>
      <xdr:rowOff>116205</xdr:rowOff>
    </xdr:to>
    <xdr:sp macro="" textlink="">
      <xdr:nvSpPr>
        <xdr:cNvPr id="862" name="楕円 861">
          <a:extLst>
            <a:ext uri="{FF2B5EF4-FFF2-40B4-BE49-F238E27FC236}">
              <a16:creationId xmlns:a16="http://schemas.microsoft.com/office/drawing/2014/main" id="{00000000-0008-0000-0600-00005E030000}"/>
            </a:ext>
          </a:extLst>
        </xdr:cNvPr>
        <xdr:cNvSpPr/>
      </xdr:nvSpPr>
      <xdr:spPr>
        <a:xfrm>
          <a:off x="20383500" y="12359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70</xdr:row>
      <xdr:rowOff>132732</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167111" y="12134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72</xdr:row>
      <xdr:rowOff>33731</xdr:rowOff>
    </xdr:from>
    <xdr:to>
      <xdr:col>102</xdr:col>
      <xdr:colOff>165100</xdr:colOff>
      <xdr:row>72</xdr:row>
      <xdr:rowOff>135331</xdr:rowOff>
    </xdr:to>
    <xdr:sp macro="" textlink="">
      <xdr:nvSpPr>
        <xdr:cNvPr id="864" name="楕円 863">
          <a:extLst>
            <a:ext uri="{FF2B5EF4-FFF2-40B4-BE49-F238E27FC236}">
              <a16:creationId xmlns:a16="http://schemas.microsoft.com/office/drawing/2014/main" id="{00000000-0008-0000-0600-000060030000}"/>
            </a:ext>
          </a:extLst>
        </xdr:cNvPr>
        <xdr:cNvSpPr/>
      </xdr:nvSpPr>
      <xdr:spPr>
        <a:xfrm>
          <a:off x="19494500" y="12378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70</xdr:row>
      <xdr:rowOff>151858</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9278111" y="12153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72</xdr:row>
      <xdr:rowOff>39084</xdr:rowOff>
    </xdr:from>
    <xdr:to>
      <xdr:col>98</xdr:col>
      <xdr:colOff>38100</xdr:colOff>
      <xdr:row>72</xdr:row>
      <xdr:rowOff>140684</xdr:rowOff>
    </xdr:to>
    <xdr:sp macro="" textlink="">
      <xdr:nvSpPr>
        <xdr:cNvPr id="866" name="楕円 865">
          <a:extLst>
            <a:ext uri="{FF2B5EF4-FFF2-40B4-BE49-F238E27FC236}">
              <a16:creationId xmlns:a16="http://schemas.microsoft.com/office/drawing/2014/main" id="{00000000-0008-0000-0600-000062030000}"/>
            </a:ext>
          </a:extLst>
        </xdr:cNvPr>
        <xdr:cNvSpPr/>
      </xdr:nvSpPr>
      <xdr:spPr>
        <a:xfrm>
          <a:off x="18605500" y="12383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131811</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8389111" y="12476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68" name="正方形/長方形 867">
          <a:extLst>
            <a:ext uri="{FF2B5EF4-FFF2-40B4-BE49-F238E27FC236}">
              <a16:creationId xmlns:a16="http://schemas.microsoft.com/office/drawing/2014/main" id="{00000000-0008-0000-0600-000064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69" name="正方形/長方形 868">
          <a:extLst>
            <a:ext uri="{FF2B5EF4-FFF2-40B4-BE49-F238E27FC236}">
              <a16:creationId xmlns:a16="http://schemas.microsoft.com/office/drawing/2014/main" id="{00000000-0008-0000-0600-000065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0" name="正方形/長方形 869">
          <a:extLst>
            <a:ext uri="{FF2B5EF4-FFF2-40B4-BE49-F238E27FC236}">
              <a16:creationId xmlns:a16="http://schemas.microsoft.com/office/drawing/2014/main" id="{00000000-0008-0000-0600-000066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1" name="正方形/長方形 870">
          <a:extLst>
            <a:ext uri="{FF2B5EF4-FFF2-40B4-BE49-F238E27FC236}">
              <a16:creationId xmlns:a16="http://schemas.microsoft.com/office/drawing/2014/main" id="{00000000-0008-0000-0600-000067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2" name="正方形/長方形 871">
          <a:extLst>
            <a:ext uri="{FF2B5EF4-FFF2-40B4-BE49-F238E27FC236}">
              <a16:creationId xmlns:a16="http://schemas.microsoft.com/office/drawing/2014/main" id="{00000000-0008-0000-0600-000068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3" name="正方形/長方形 872">
          <a:extLst>
            <a:ext uri="{FF2B5EF4-FFF2-40B4-BE49-F238E27FC236}">
              <a16:creationId xmlns:a16="http://schemas.microsoft.com/office/drawing/2014/main" id="{00000000-0008-0000-0600-000069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77" name="直線コネクタ 876">
          <a:extLst>
            <a:ext uri="{FF2B5EF4-FFF2-40B4-BE49-F238E27FC236}">
              <a16:creationId xmlns:a16="http://schemas.microsoft.com/office/drawing/2014/main" id="{00000000-0008-0000-0600-00006D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78" name="直線コネクタ 877">
          <a:extLst>
            <a:ext uri="{FF2B5EF4-FFF2-40B4-BE49-F238E27FC236}">
              <a16:creationId xmlns:a16="http://schemas.microsoft.com/office/drawing/2014/main" id="{00000000-0008-0000-0600-00006E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0" name="直線コネクタ 879">
          <a:extLst>
            <a:ext uri="{FF2B5EF4-FFF2-40B4-BE49-F238E27FC236}">
              <a16:creationId xmlns:a16="http://schemas.microsoft.com/office/drawing/2014/main" id="{00000000-0008-0000-0600-000070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2" name="前年度繰上充用金グラフ枠">
          <a:extLst>
            <a:ext uri="{FF2B5EF4-FFF2-40B4-BE49-F238E27FC236}">
              <a16:creationId xmlns:a16="http://schemas.microsoft.com/office/drawing/2014/main" id="{00000000-0008-0000-0600-000072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3" name="直線コネクタ 882">
          <a:extLst>
            <a:ext uri="{FF2B5EF4-FFF2-40B4-BE49-F238E27FC236}">
              <a16:creationId xmlns:a16="http://schemas.microsoft.com/office/drawing/2014/main" id="{00000000-0008-0000-0600-000073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4" name="前年度繰上充用金最小値テキスト">
          <a:extLst>
            <a:ext uri="{FF2B5EF4-FFF2-40B4-BE49-F238E27FC236}">
              <a16:creationId xmlns:a16="http://schemas.microsoft.com/office/drawing/2014/main" id="{00000000-0008-0000-0600-000074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86" name="前年度繰上充用金最大値テキスト">
          <a:extLst>
            <a:ext uri="{FF2B5EF4-FFF2-40B4-BE49-F238E27FC236}">
              <a16:creationId xmlns:a16="http://schemas.microsoft.com/office/drawing/2014/main" id="{00000000-0008-0000-0600-000076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89" name="前年度繰上充用金平均値テキスト">
          <a:extLst>
            <a:ext uri="{FF2B5EF4-FFF2-40B4-BE49-F238E27FC236}">
              <a16:creationId xmlns:a16="http://schemas.microsoft.com/office/drawing/2014/main" id="{00000000-0008-0000-0600-000079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0" name="フローチャート: 判断 889">
          <a:extLst>
            <a:ext uri="{FF2B5EF4-FFF2-40B4-BE49-F238E27FC236}">
              <a16:creationId xmlns:a16="http://schemas.microsoft.com/office/drawing/2014/main" id="{00000000-0008-0000-0600-00007A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2" name="フローチャート: 判断 891">
          <a:extLst>
            <a:ext uri="{FF2B5EF4-FFF2-40B4-BE49-F238E27FC236}">
              <a16:creationId xmlns:a16="http://schemas.microsoft.com/office/drawing/2014/main" id="{00000000-0008-0000-0600-00007C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3" name="テキスト ボックス 892">
          <a:extLst>
            <a:ext uri="{FF2B5EF4-FFF2-40B4-BE49-F238E27FC236}">
              <a16:creationId xmlns:a16="http://schemas.microsoft.com/office/drawing/2014/main" id="{00000000-0008-0000-0600-00007D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895" name="フローチャート: 判断 894">
          <a:extLst>
            <a:ext uri="{FF2B5EF4-FFF2-40B4-BE49-F238E27FC236}">
              <a16:creationId xmlns:a16="http://schemas.microsoft.com/office/drawing/2014/main" id="{00000000-0008-0000-0600-00007F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896" name="テキスト ボックス 895">
          <a:extLst>
            <a:ext uri="{FF2B5EF4-FFF2-40B4-BE49-F238E27FC236}">
              <a16:creationId xmlns:a16="http://schemas.microsoft.com/office/drawing/2014/main" id="{00000000-0008-0000-0600-000080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898" name="フローチャート: 判断 897">
          <a:extLst>
            <a:ext uri="{FF2B5EF4-FFF2-40B4-BE49-F238E27FC236}">
              <a16:creationId xmlns:a16="http://schemas.microsoft.com/office/drawing/2014/main" id="{00000000-0008-0000-0600-000082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7" name="楕円 906">
          <a:extLst>
            <a:ext uri="{FF2B5EF4-FFF2-40B4-BE49-F238E27FC236}">
              <a16:creationId xmlns:a16="http://schemas.microsoft.com/office/drawing/2014/main" id="{00000000-0008-0000-0600-00008B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08" name="前年度繰上充用金該当値テキスト">
          <a:extLst>
            <a:ext uri="{FF2B5EF4-FFF2-40B4-BE49-F238E27FC236}">
              <a16:creationId xmlns:a16="http://schemas.microsoft.com/office/drawing/2014/main" id="{00000000-0008-0000-0600-00008C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09" name="楕円 908">
          <a:extLst>
            <a:ext uri="{FF2B5EF4-FFF2-40B4-BE49-F238E27FC236}">
              <a16:creationId xmlns:a16="http://schemas.microsoft.com/office/drawing/2014/main" id="{00000000-0008-0000-0600-00008D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1" name="楕円 910">
          <a:extLst>
            <a:ext uri="{FF2B5EF4-FFF2-40B4-BE49-F238E27FC236}">
              <a16:creationId xmlns:a16="http://schemas.microsoft.com/office/drawing/2014/main" id="{00000000-0008-0000-0600-00008F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3" name="楕円 912">
          <a:extLst>
            <a:ext uri="{FF2B5EF4-FFF2-40B4-BE49-F238E27FC236}">
              <a16:creationId xmlns:a16="http://schemas.microsoft.com/office/drawing/2014/main" id="{00000000-0008-0000-0600-000091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5" name="楕円 914">
          <a:extLst>
            <a:ext uri="{FF2B5EF4-FFF2-40B4-BE49-F238E27FC236}">
              <a16:creationId xmlns:a16="http://schemas.microsoft.com/office/drawing/2014/main" id="{00000000-0008-0000-0600-000093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17" name="正方形/長方形 916">
          <a:extLst>
            <a:ext uri="{FF2B5EF4-FFF2-40B4-BE49-F238E27FC236}">
              <a16:creationId xmlns:a16="http://schemas.microsoft.com/office/drawing/2014/main" id="{00000000-0008-0000-0600-000095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18" name="正方形/長方形 917">
          <a:extLst>
            <a:ext uri="{FF2B5EF4-FFF2-40B4-BE49-F238E27FC236}">
              <a16:creationId xmlns:a16="http://schemas.microsoft.com/office/drawing/2014/main" id="{00000000-0008-0000-0600-000096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ゴシック" panose="020B0609070205080204" pitchFamily="49" charset="-128"/>
              <a:ea typeface="ＭＳ ゴシック" panose="020B0609070205080204" pitchFamily="49" charset="-128"/>
            </a:rPr>
            <a:t>類似団体と比較して</a:t>
          </a:r>
          <a:r>
            <a:rPr kumimoji="1" lang="en-US" altLang="ja-JP" sz="1300">
              <a:latin typeface="ＭＳ ゴシック" panose="020B0609070205080204" pitchFamily="49" charset="-128"/>
              <a:ea typeface="ＭＳ ゴシック" panose="020B0609070205080204" pitchFamily="49" charset="-128"/>
            </a:rPr>
            <a:t>5</a:t>
          </a:r>
          <a:r>
            <a:rPr kumimoji="1" lang="ja-JP" altLang="en-US" sz="1300">
              <a:latin typeface="ＭＳ ゴシック" panose="020B0609070205080204" pitchFamily="49" charset="-128"/>
              <a:ea typeface="ＭＳ ゴシック" panose="020B0609070205080204" pitchFamily="49" charset="-128"/>
            </a:rPr>
            <a:t>位以内に入ったものが、災害復旧事業費と積立金と物件費と扶助費である。</a:t>
          </a:r>
          <a:endParaRPr kumimoji="1" lang="en-US" altLang="ja-JP" sz="1300">
            <a:latin typeface="ＭＳ ゴシック" panose="020B0609070205080204" pitchFamily="49" charset="-128"/>
            <a:ea typeface="ＭＳ ゴシック" panose="020B0609070205080204" pitchFamily="49" charset="-128"/>
          </a:endParaRPr>
        </a:p>
        <a:p>
          <a:r>
            <a:rPr kumimoji="1" lang="ja-JP" altLang="en-US" sz="1300">
              <a:latin typeface="ＭＳ ゴシック" panose="020B0609070205080204" pitchFamily="49" charset="-128"/>
              <a:ea typeface="ＭＳ ゴシック" panose="020B0609070205080204" pitchFamily="49" charset="-128"/>
            </a:rPr>
            <a:t>災害復旧事業費については、令和</a:t>
          </a:r>
          <a:r>
            <a:rPr kumimoji="1" lang="en-US" altLang="ja-JP" sz="1300">
              <a:latin typeface="ＭＳ ゴシック" panose="020B0609070205080204" pitchFamily="49" charset="-128"/>
              <a:ea typeface="ＭＳ ゴシック" panose="020B0609070205080204" pitchFamily="49" charset="-128"/>
            </a:rPr>
            <a:t>5</a:t>
          </a:r>
          <a:r>
            <a:rPr kumimoji="1" lang="ja-JP" altLang="en-US" sz="1300">
              <a:latin typeface="ＭＳ ゴシック" panose="020B0609070205080204" pitchFamily="49" charset="-128"/>
              <a:ea typeface="ＭＳ ゴシック" panose="020B0609070205080204" pitchFamily="49" charset="-128"/>
            </a:rPr>
            <a:t>年</a:t>
          </a:r>
          <a:r>
            <a:rPr kumimoji="1" lang="en-US" altLang="ja-JP" sz="1300">
              <a:latin typeface="ＭＳ ゴシック" panose="020B0609070205080204" pitchFamily="49" charset="-128"/>
              <a:ea typeface="ＭＳ ゴシック" panose="020B0609070205080204" pitchFamily="49" charset="-128"/>
            </a:rPr>
            <a:t>6</a:t>
          </a:r>
          <a:r>
            <a:rPr kumimoji="1" lang="ja-JP" altLang="en-US" sz="1300">
              <a:latin typeface="ＭＳ ゴシック" panose="020B0609070205080204" pitchFamily="49" charset="-128"/>
              <a:ea typeface="ＭＳ ゴシック" panose="020B0609070205080204" pitchFamily="49" charset="-128"/>
            </a:rPr>
            <a:t>月末から</a:t>
          </a:r>
          <a:r>
            <a:rPr kumimoji="1" lang="en-US" altLang="ja-JP" sz="1300">
              <a:latin typeface="ＭＳ ゴシック" panose="020B0609070205080204" pitchFamily="49" charset="-128"/>
              <a:ea typeface="ＭＳ ゴシック" panose="020B0609070205080204" pitchFamily="49" charset="-128"/>
            </a:rPr>
            <a:t>7</a:t>
          </a:r>
          <a:r>
            <a:rPr kumimoji="1" lang="ja-JP" altLang="en-US" sz="1300">
              <a:latin typeface="ＭＳ ゴシック" panose="020B0609070205080204" pitchFamily="49" charset="-128"/>
              <a:ea typeface="ＭＳ ゴシック" panose="020B0609070205080204" pitchFamily="49" charset="-128"/>
            </a:rPr>
            <a:t>月にかけての梅雨前線豪雨災害に伴う復旧事業費の増である。</a:t>
          </a:r>
          <a:endParaRPr kumimoji="1" lang="en-US" altLang="ja-JP" sz="1300">
            <a:latin typeface="ＭＳ ゴシック" panose="020B0609070205080204" pitchFamily="49" charset="-128"/>
            <a:ea typeface="ＭＳ ゴシック" panose="020B0609070205080204" pitchFamily="49" charset="-128"/>
          </a:endParaRPr>
        </a:p>
        <a:p>
          <a:r>
            <a:rPr kumimoji="1" lang="ja-JP" altLang="en-US" sz="1300">
              <a:latin typeface="ＭＳ ゴシック" panose="020B0609070205080204" pitchFamily="49" charset="-128"/>
              <a:ea typeface="ＭＳ ゴシック" panose="020B0609070205080204" pitchFamily="49" charset="-128"/>
            </a:rPr>
            <a:t>積立金については、最大の要因はふるさと納税受入額の急増によるふるさと応援基金への積立額の増であり、物件費についても、ふるさと納税受入額の急増に伴う募集関連経費の急増である。ふるさと納税については、今後の寄附状況により増減するものであり、適切な運営に努めながら増収にも努める。</a:t>
          </a:r>
          <a:endParaRPr kumimoji="1" lang="en-US" altLang="ja-JP" sz="1300">
            <a:latin typeface="ＭＳ ゴシック" panose="020B0609070205080204" pitchFamily="49" charset="-128"/>
            <a:ea typeface="ＭＳ ゴシック" panose="020B0609070205080204" pitchFamily="49" charset="-128"/>
          </a:endParaRPr>
        </a:p>
        <a:p>
          <a:r>
            <a:rPr kumimoji="1" lang="ja-JP" altLang="en-US" sz="1300">
              <a:latin typeface="ＭＳ ゴシック" panose="020B0609070205080204" pitchFamily="49" charset="-128"/>
              <a:ea typeface="ＭＳ ゴシック" panose="020B0609070205080204" pitchFamily="49" charset="-128"/>
            </a:rPr>
            <a:t>扶助費については、介護給付・訓練等給付費の増や障害児通所支援給付費の増などにより増加しており、類似団体内順位についてはこれまでと同様</a:t>
          </a:r>
          <a:r>
            <a:rPr kumimoji="1" lang="en-US" altLang="ja-JP" sz="1300">
              <a:latin typeface="ＭＳ ゴシック" panose="020B0609070205080204" pitchFamily="49" charset="-128"/>
              <a:ea typeface="ＭＳ ゴシック" panose="020B0609070205080204" pitchFamily="49" charset="-128"/>
            </a:rPr>
            <a:t>5</a:t>
          </a:r>
          <a:r>
            <a:rPr kumimoji="1" lang="ja-JP" altLang="en-US" sz="1300">
              <a:latin typeface="ＭＳ ゴシック" panose="020B0609070205080204" pitchFamily="49" charset="-128"/>
              <a:ea typeface="ＭＳ ゴシック" panose="020B0609070205080204" pitchFamily="49" charset="-128"/>
            </a:rPr>
            <a:t>位以内で推移しており、今後も増加していくことが予測されるため、医療・介護・福祉が連携した対策を行うなど必要な措置に努める。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熊本県甲佐町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9,948
9,807
57.93
15,782,466
13,900,969
1,764,232
4,258,059
9,772,327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27115</xdr:rowOff>
    </xdr:from>
    <xdr:to>
      <xdr:col>24</xdr:col>
      <xdr:colOff>62865</xdr:colOff>
      <xdr:row>38</xdr:row>
      <xdr:rowOff>129794</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342065"/>
          <a:ext cx="1270" cy="13028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133621</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648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129794</xdr:rowOff>
    </xdr:from>
    <xdr:to>
      <xdr:col>24</xdr:col>
      <xdr:colOff>152400</xdr:colOff>
      <xdr:row>38</xdr:row>
      <xdr:rowOff>129794</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6448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145242</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117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11,291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27115</xdr:rowOff>
    </xdr:from>
    <xdr:to>
      <xdr:col>24</xdr:col>
      <xdr:colOff>152400</xdr:colOff>
      <xdr:row>31</xdr:row>
      <xdr:rowOff>27115</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342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95885</xdr:rowOff>
    </xdr:from>
    <xdr:to>
      <xdr:col>24</xdr:col>
      <xdr:colOff>63500</xdr:colOff>
      <xdr:row>35</xdr:row>
      <xdr:rowOff>139891</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096635"/>
          <a:ext cx="838200" cy="44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43324</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04407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64897</xdr:rowOff>
    </xdr:from>
    <xdr:to>
      <xdr:col>24</xdr:col>
      <xdr:colOff>114300</xdr:colOff>
      <xdr:row>35</xdr:row>
      <xdr:rowOff>166497</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065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31</xdr:row>
      <xdr:rowOff>164465</xdr:rowOff>
    </xdr:from>
    <xdr:to>
      <xdr:col>19</xdr:col>
      <xdr:colOff>177800</xdr:colOff>
      <xdr:row>35</xdr:row>
      <xdr:rowOff>139891</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2908300" y="5479415"/>
          <a:ext cx="889000" cy="661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130429</xdr:rowOff>
    </xdr:from>
    <xdr:to>
      <xdr:col>20</xdr:col>
      <xdr:colOff>38100</xdr:colOff>
      <xdr:row>36</xdr:row>
      <xdr:rowOff>60579</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31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51706</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2239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31</xdr:row>
      <xdr:rowOff>164465</xdr:rowOff>
    </xdr:from>
    <xdr:to>
      <xdr:col>15</xdr:col>
      <xdr:colOff>50800</xdr:colOff>
      <xdr:row>35</xdr:row>
      <xdr:rowOff>112078</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5479415"/>
          <a:ext cx="889000" cy="633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144716</xdr:rowOff>
    </xdr:from>
    <xdr:to>
      <xdr:col>15</xdr:col>
      <xdr:colOff>101600</xdr:colOff>
      <xdr:row>36</xdr:row>
      <xdr:rowOff>74866</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45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65993</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2381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98742</xdr:rowOff>
    </xdr:from>
    <xdr:to>
      <xdr:col>10</xdr:col>
      <xdr:colOff>114300</xdr:colOff>
      <xdr:row>35</xdr:row>
      <xdr:rowOff>112078</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6099492"/>
          <a:ext cx="889000" cy="13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12509</xdr:rowOff>
    </xdr:from>
    <xdr:to>
      <xdr:col>10</xdr:col>
      <xdr:colOff>165100</xdr:colOff>
      <xdr:row>36</xdr:row>
      <xdr:rowOff>114109</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184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105236</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2774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12128</xdr:rowOff>
    </xdr:from>
    <xdr:to>
      <xdr:col>6</xdr:col>
      <xdr:colOff>38100</xdr:colOff>
      <xdr:row>36</xdr:row>
      <xdr:rowOff>113728</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184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104855</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277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45085</xdr:rowOff>
    </xdr:from>
    <xdr:to>
      <xdr:col>24</xdr:col>
      <xdr:colOff>114300</xdr:colOff>
      <xdr:row>35</xdr:row>
      <xdr:rowOff>146685</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045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67962</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8972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89091</xdr:rowOff>
    </xdr:from>
    <xdr:to>
      <xdr:col>20</xdr:col>
      <xdr:colOff>38100</xdr:colOff>
      <xdr:row>36</xdr:row>
      <xdr:rowOff>19241</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089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35768</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58650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31</xdr:row>
      <xdr:rowOff>113665</xdr:rowOff>
    </xdr:from>
    <xdr:to>
      <xdr:col>15</xdr:col>
      <xdr:colOff>101600</xdr:colOff>
      <xdr:row>32</xdr:row>
      <xdr:rowOff>43815</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5428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30</xdr:row>
      <xdr:rowOff>60342</xdr:rowOff>
    </xdr:from>
    <xdr:ext cx="534377"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41111" y="5203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61278</xdr:rowOff>
    </xdr:from>
    <xdr:to>
      <xdr:col>10</xdr:col>
      <xdr:colOff>165100</xdr:colOff>
      <xdr:row>35</xdr:row>
      <xdr:rowOff>162878</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062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7955</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583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47942</xdr:rowOff>
    </xdr:from>
    <xdr:to>
      <xdr:col>6</xdr:col>
      <xdr:colOff>38100</xdr:colOff>
      <xdr:row>35</xdr:row>
      <xdr:rowOff>149542</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04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166069</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58239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109519</xdr:rowOff>
    </xdr:from>
    <xdr:to>
      <xdr:col>24</xdr:col>
      <xdr:colOff>62865</xdr:colOff>
      <xdr:row>58</xdr:row>
      <xdr:rowOff>109203</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853469"/>
          <a:ext cx="1270" cy="11998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113030</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57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109203</xdr:rowOff>
    </xdr:from>
    <xdr:to>
      <xdr:col>24</xdr:col>
      <xdr:colOff>152400</xdr:colOff>
      <xdr:row>58</xdr:row>
      <xdr:rowOff>109203</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533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56196</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6286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685,843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109519</xdr:rowOff>
    </xdr:from>
    <xdr:to>
      <xdr:col>24</xdr:col>
      <xdr:colOff>152400</xdr:colOff>
      <xdr:row>51</xdr:row>
      <xdr:rowOff>109519</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8534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54</xdr:row>
      <xdr:rowOff>152219</xdr:rowOff>
    </xdr:from>
    <xdr:to>
      <xdr:col>24</xdr:col>
      <xdr:colOff>63500</xdr:colOff>
      <xdr:row>56</xdr:row>
      <xdr:rowOff>79673</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410519"/>
          <a:ext cx="838200" cy="270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20325</xdr:rowOff>
    </xdr:from>
    <xdr:ext cx="599010"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79297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41898</xdr:rowOff>
    </xdr:from>
    <xdr:to>
      <xdr:col>24</xdr:col>
      <xdr:colOff>114300</xdr:colOff>
      <xdr:row>57</xdr:row>
      <xdr:rowOff>143498</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81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79673</xdr:rowOff>
    </xdr:from>
    <xdr:to>
      <xdr:col>19</xdr:col>
      <xdr:colOff>177800</xdr:colOff>
      <xdr:row>57</xdr:row>
      <xdr:rowOff>33704</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908300" y="9680873"/>
          <a:ext cx="889000" cy="125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67231</xdr:rowOff>
    </xdr:from>
    <xdr:to>
      <xdr:col>20</xdr:col>
      <xdr:colOff>38100</xdr:colOff>
      <xdr:row>57</xdr:row>
      <xdr:rowOff>168831</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83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159958</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497795" y="99326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33704</xdr:rowOff>
    </xdr:from>
    <xdr:to>
      <xdr:col>15</xdr:col>
      <xdr:colOff>50800</xdr:colOff>
      <xdr:row>57</xdr:row>
      <xdr:rowOff>122399</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2019300" y="9806354"/>
          <a:ext cx="889000" cy="88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70454</xdr:rowOff>
    </xdr:from>
    <xdr:to>
      <xdr:col>15</xdr:col>
      <xdr:colOff>101600</xdr:colOff>
      <xdr:row>58</xdr:row>
      <xdr:rowOff>604</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843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163181</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08795" y="99358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169917</xdr:rowOff>
    </xdr:from>
    <xdr:to>
      <xdr:col>10</xdr:col>
      <xdr:colOff>114300</xdr:colOff>
      <xdr:row>57</xdr:row>
      <xdr:rowOff>122399</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771117"/>
          <a:ext cx="889000" cy="123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67270</xdr:rowOff>
    </xdr:from>
    <xdr:to>
      <xdr:col>10</xdr:col>
      <xdr:colOff>165100</xdr:colOff>
      <xdr:row>57</xdr:row>
      <xdr:rowOff>168870</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839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13947</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19795" y="96151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141,354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70541</xdr:rowOff>
    </xdr:from>
    <xdr:to>
      <xdr:col>6</xdr:col>
      <xdr:colOff>38100</xdr:colOff>
      <xdr:row>57</xdr:row>
      <xdr:rowOff>691</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671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17218</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4469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101419</xdr:rowOff>
    </xdr:from>
    <xdr:to>
      <xdr:col>24</xdr:col>
      <xdr:colOff>114300</xdr:colOff>
      <xdr:row>55</xdr:row>
      <xdr:rowOff>31569</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359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124296</xdr:rowOff>
    </xdr:from>
    <xdr:ext cx="599010"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2111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393,428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28873</xdr:rowOff>
    </xdr:from>
    <xdr:to>
      <xdr:col>20</xdr:col>
      <xdr:colOff>38100</xdr:colOff>
      <xdr:row>56</xdr:row>
      <xdr:rowOff>130473</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630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147000</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497795" y="94053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154354</xdr:rowOff>
    </xdr:from>
    <xdr:to>
      <xdr:col>15</xdr:col>
      <xdr:colOff>101600</xdr:colOff>
      <xdr:row>57</xdr:row>
      <xdr:rowOff>84504</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755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101031</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08795" y="95307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71599</xdr:rowOff>
    </xdr:from>
    <xdr:to>
      <xdr:col>10</xdr:col>
      <xdr:colOff>165100</xdr:colOff>
      <xdr:row>58</xdr:row>
      <xdr:rowOff>1749</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844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164326</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19795" y="99369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119117</xdr:rowOff>
    </xdr:from>
    <xdr:to>
      <xdr:col>6</xdr:col>
      <xdr:colOff>38100</xdr:colOff>
      <xdr:row>57</xdr:row>
      <xdr:rowOff>49267</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720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40394</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8130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131090</xdr:rowOff>
    </xdr:from>
    <xdr:to>
      <xdr:col>24</xdr:col>
      <xdr:colOff>62865</xdr:colOff>
      <xdr:row>79</xdr:row>
      <xdr:rowOff>53212</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132590"/>
          <a:ext cx="1270" cy="1465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57039</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6015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148,850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53212</xdr:rowOff>
    </xdr:from>
    <xdr:to>
      <xdr:col>24</xdr:col>
      <xdr:colOff>152400</xdr:colOff>
      <xdr:row>79</xdr:row>
      <xdr:rowOff>53212</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5977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77767</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9078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341,130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131090</xdr:rowOff>
    </xdr:from>
    <xdr:to>
      <xdr:col>24</xdr:col>
      <xdr:colOff>152400</xdr:colOff>
      <xdr:row>70</xdr:row>
      <xdr:rowOff>131090</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1325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44800</xdr:rowOff>
    </xdr:from>
    <xdr:to>
      <xdr:col>24</xdr:col>
      <xdr:colOff>63500</xdr:colOff>
      <xdr:row>76</xdr:row>
      <xdr:rowOff>2884</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2903550"/>
          <a:ext cx="838200" cy="129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57063</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308726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206,347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78636</xdr:rowOff>
    </xdr:from>
    <xdr:to>
      <xdr:col>24</xdr:col>
      <xdr:colOff>114300</xdr:colOff>
      <xdr:row>77</xdr:row>
      <xdr:rowOff>8786</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3108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2884</xdr:rowOff>
    </xdr:from>
    <xdr:to>
      <xdr:col>19</xdr:col>
      <xdr:colOff>177800</xdr:colOff>
      <xdr:row>76</xdr:row>
      <xdr:rowOff>104237</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908300" y="13033084"/>
          <a:ext cx="889000" cy="101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166426</xdr:rowOff>
    </xdr:from>
    <xdr:to>
      <xdr:col>20</xdr:col>
      <xdr:colOff>38100</xdr:colOff>
      <xdr:row>77</xdr:row>
      <xdr:rowOff>96576</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196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87703</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32893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194,826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135265</xdr:rowOff>
    </xdr:from>
    <xdr:to>
      <xdr:col>15</xdr:col>
      <xdr:colOff>50800</xdr:colOff>
      <xdr:row>76</xdr:row>
      <xdr:rowOff>104237</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2019300" y="12994015"/>
          <a:ext cx="889000" cy="140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72296</xdr:rowOff>
    </xdr:from>
    <xdr:to>
      <xdr:col>15</xdr:col>
      <xdr:colOff>101600</xdr:colOff>
      <xdr:row>78</xdr:row>
      <xdr:rowOff>2446</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273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165023</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3366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135265</xdr:rowOff>
    </xdr:from>
    <xdr:to>
      <xdr:col>10</xdr:col>
      <xdr:colOff>114300</xdr:colOff>
      <xdr:row>76</xdr:row>
      <xdr:rowOff>161317</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2994015"/>
          <a:ext cx="889000" cy="197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22431</xdr:rowOff>
    </xdr:from>
    <xdr:to>
      <xdr:col>10</xdr:col>
      <xdr:colOff>165100</xdr:colOff>
      <xdr:row>77</xdr:row>
      <xdr:rowOff>124031</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224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115158</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33168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46327</xdr:rowOff>
    </xdr:from>
    <xdr:to>
      <xdr:col>6</xdr:col>
      <xdr:colOff>38100</xdr:colOff>
      <xdr:row>78</xdr:row>
      <xdr:rowOff>147927</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419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139054</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5121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165450</xdr:rowOff>
    </xdr:from>
    <xdr:to>
      <xdr:col>24</xdr:col>
      <xdr:colOff>114300</xdr:colOff>
      <xdr:row>75</xdr:row>
      <xdr:rowOff>95600</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2852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16877</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27041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239,954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123533</xdr:rowOff>
    </xdr:from>
    <xdr:to>
      <xdr:col>20</xdr:col>
      <xdr:colOff>38100</xdr:colOff>
      <xdr:row>76</xdr:row>
      <xdr:rowOff>53684</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298228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70210</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27575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53437</xdr:rowOff>
    </xdr:from>
    <xdr:to>
      <xdr:col>15</xdr:col>
      <xdr:colOff>101600</xdr:colOff>
      <xdr:row>76</xdr:row>
      <xdr:rowOff>155037</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3083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113</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28588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84465</xdr:rowOff>
    </xdr:from>
    <xdr:to>
      <xdr:col>10</xdr:col>
      <xdr:colOff>165100</xdr:colOff>
      <xdr:row>76</xdr:row>
      <xdr:rowOff>14616</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294321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31142</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27184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110517</xdr:rowOff>
    </xdr:from>
    <xdr:to>
      <xdr:col>6</xdr:col>
      <xdr:colOff>38100</xdr:colOff>
      <xdr:row>77</xdr:row>
      <xdr:rowOff>40667</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3140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57195</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29159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98</xdr:row>
      <xdr:rowOff>139700</xdr:rowOff>
    </xdr:from>
    <xdr:to>
      <xdr:col>28</xdr:col>
      <xdr:colOff>114300</xdr:colOff>
      <xdr:row>98</xdr:row>
      <xdr:rowOff>139700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97</xdr:row>
      <xdr:rowOff>168927</xdr:rowOff>
    </xdr:from>
    <xdr:ext cx="248786"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衛生費グラフ枠">
          <a:extLst>
            <a:ext uri="{FF2B5EF4-FFF2-40B4-BE49-F238E27FC236}">
              <a16:creationId xmlns:a16="http://schemas.microsoft.com/office/drawing/2014/main" id="{00000000-0008-0000-07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89660</xdr:rowOff>
    </xdr:from>
    <xdr:to>
      <xdr:col>24</xdr:col>
      <xdr:colOff>62865</xdr:colOff>
      <xdr:row>98</xdr:row>
      <xdr:rowOff>15478</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flipV="1">
          <a:off x="4633595" y="15691610"/>
          <a:ext cx="1270" cy="11259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19305</xdr:rowOff>
    </xdr:from>
    <xdr:ext cx="534377" cy="259045"/>
    <xdr:sp macro="" textlink="">
      <xdr:nvSpPr>
        <xdr:cNvPr id="227" name="衛生費最小値テキスト">
          <a:extLst>
            <a:ext uri="{FF2B5EF4-FFF2-40B4-BE49-F238E27FC236}">
              <a16:creationId xmlns:a16="http://schemas.microsoft.com/office/drawing/2014/main" id="{00000000-0008-0000-0700-0000E3000000}"/>
            </a:ext>
          </a:extLst>
        </xdr:cNvPr>
        <xdr:cNvSpPr txBox="1"/>
      </xdr:nvSpPr>
      <xdr:spPr>
        <a:xfrm>
          <a:off x="4686300" y="16821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15478</xdr:rowOff>
    </xdr:from>
    <xdr:to>
      <xdr:col>24</xdr:col>
      <xdr:colOff>152400</xdr:colOff>
      <xdr:row>98</xdr:row>
      <xdr:rowOff>15478</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6817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36337</xdr:rowOff>
    </xdr:from>
    <xdr:ext cx="599010" cy="259045"/>
    <xdr:sp macro="" textlink="">
      <xdr:nvSpPr>
        <xdr:cNvPr id="229" name="衛生費最大値テキスト">
          <a:extLst>
            <a:ext uri="{FF2B5EF4-FFF2-40B4-BE49-F238E27FC236}">
              <a16:creationId xmlns:a16="http://schemas.microsoft.com/office/drawing/2014/main" id="{00000000-0008-0000-0700-0000E5000000}"/>
            </a:ext>
          </a:extLst>
        </xdr:cNvPr>
        <xdr:cNvSpPr txBox="1"/>
      </xdr:nvSpPr>
      <xdr:spPr>
        <a:xfrm>
          <a:off x="4686300" y="154668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273,445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89660</xdr:rowOff>
    </xdr:from>
    <xdr:to>
      <xdr:col>24</xdr:col>
      <xdr:colOff>152400</xdr:colOff>
      <xdr:row>91</xdr:row>
      <xdr:rowOff>89660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56916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109593</xdr:rowOff>
    </xdr:from>
    <xdr:to>
      <xdr:col>24</xdr:col>
      <xdr:colOff>63500</xdr:colOff>
      <xdr:row>97</xdr:row>
      <xdr:rowOff>117526</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3797300" y="16740243"/>
          <a:ext cx="838200" cy="7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119815</xdr:rowOff>
    </xdr:from>
    <xdr:ext cx="534377" cy="259045"/>
    <xdr:sp macro="" textlink="">
      <xdr:nvSpPr>
        <xdr:cNvPr id="232" name="衛生費平均値テキスト">
          <a:extLst>
            <a:ext uri="{FF2B5EF4-FFF2-40B4-BE49-F238E27FC236}">
              <a16:creationId xmlns:a16="http://schemas.microsoft.com/office/drawing/2014/main" id="{00000000-0008-0000-0700-0000E8000000}"/>
            </a:ext>
          </a:extLst>
        </xdr:cNvPr>
        <xdr:cNvSpPr txBox="1"/>
      </xdr:nvSpPr>
      <xdr:spPr>
        <a:xfrm>
          <a:off x="4686300" y="164075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96938</xdr:rowOff>
    </xdr:from>
    <xdr:to>
      <xdr:col>24</xdr:col>
      <xdr:colOff>114300</xdr:colOff>
      <xdr:row>97</xdr:row>
      <xdr:rowOff>27088</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4584700" y="16556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103091</xdr:rowOff>
    </xdr:from>
    <xdr:to>
      <xdr:col>19</xdr:col>
      <xdr:colOff>177800</xdr:colOff>
      <xdr:row>97</xdr:row>
      <xdr:rowOff>109593</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2908300" y="16733741"/>
          <a:ext cx="889000" cy="6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117658</xdr:rowOff>
    </xdr:from>
    <xdr:to>
      <xdr:col>20</xdr:col>
      <xdr:colOff>38100</xdr:colOff>
      <xdr:row>97</xdr:row>
      <xdr:rowOff>47808</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3746500" y="16576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64335</xdr:rowOff>
    </xdr:from>
    <xdr:ext cx="534377" cy="259045"/>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3530111" y="16352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63009</xdr:rowOff>
    </xdr:from>
    <xdr:to>
      <xdr:col>15</xdr:col>
      <xdr:colOff>50800</xdr:colOff>
      <xdr:row>97</xdr:row>
      <xdr:rowOff>103091</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2019300" y="16693659"/>
          <a:ext cx="889000" cy="40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115463</xdr:rowOff>
    </xdr:from>
    <xdr:to>
      <xdr:col>15</xdr:col>
      <xdr:colOff>101600</xdr:colOff>
      <xdr:row>97</xdr:row>
      <xdr:rowOff>45613</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2857500" y="16574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62140</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2641111" y="16349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63009</xdr:rowOff>
    </xdr:from>
    <xdr:to>
      <xdr:col>10</xdr:col>
      <xdr:colOff>114300</xdr:colOff>
      <xdr:row>97</xdr:row>
      <xdr:rowOff>114316</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1130300" y="16693659"/>
          <a:ext cx="889000" cy="51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121041</xdr:rowOff>
    </xdr:from>
    <xdr:to>
      <xdr:col>10</xdr:col>
      <xdr:colOff>165100</xdr:colOff>
      <xdr:row>97</xdr:row>
      <xdr:rowOff>51191</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968500" y="16580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67718</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752111" y="16355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153064</xdr:rowOff>
    </xdr:from>
    <xdr:to>
      <xdr:col>6</xdr:col>
      <xdr:colOff>38100</xdr:colOff>
      <xdr:row>97</xdr:row>
      <xdr:rowOff>83214</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079500" y="16612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99741</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863111" y="16387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66726</xdr:rowOff>
    </xdr:from>
    <xdr:to>
      <xdr:col>24</xdr:col>
      <xdr:colOff>114300</xdr:colOff>
      <xdr:row>97</xdr:row>
      <xdr:rowOff>168326</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4584700" y="16697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153103</xdr:rowOff>
    </xdr:from>
    <xdr:ext cx="534377" cy="259045"/>
    <xdr:sp macro="" textlink="">
      <xdr:nvSpPr>
        <xdr:cNvPr id="251" name="衛生費該当値テキスト">
          <a:extLst>
            <a:ext uri="{FF2B5EF4-FFF2-40B4-BE49-F238E27FC236}">
              <a16:creationId xmlns:a16="http://schemas.microsoft.com/office/drawing/2014/main" id="{00000000-0008-0000-0700-0000FB000000}"/>
            </a:ext>
          </a:extLst>
        </xdr:cNvPr>
        <xdr:cNvSpPr txBox="1"/>
      </xdr:nvSpPr>
      <xdr:spPr>
        <a:xfrm>
          <a:off x="4686300" y="166123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58793</xdr:rowOff>
    </xdr:from>
    <xdr:to>
      <xdr:col>20</xdr:col>
      <xdr:colOff>38100</xdr:colOff>
      <xdr:row>97</xdr:row>
      <xdr:rowOff>160393</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3746500" y="16689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151520</xdr:rowOff>
    </xdr:from>
    <xdr:ext cx="534377"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530111" y="167821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52291</xdr:rowOff>
    </xdr:from>
    <xdr:to>
      <xdr:col>15</xdr:col>
      <xdr:colOff>101600</xdr:colOff>
      <xdr:row>97</xdr:row>
      <xdr:rowOff>153891</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2857500" y="16682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145018</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641111" y="16775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12209</xdr:rowOff>
    </xdr:from>
    <xdr:to>
      <xdr:col>10</xdr:col>
      <xdr:colOff>165100</xdr:colOff>
      <xdr:row>97</xdr:row>
      <xdr:rowOff>113809</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968500" y="16642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104936</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1752111" y="16735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63516</xdr:rowOff>
    </xdr:from>
    <xdr:to>
      <xdr:col>6</xdr:col>
      <xdr:colOff>38100</xdr:colOff>
      <xdr:row>97</xdr:row>
      <xdr:rowOff>165116</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079500" y="16694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156243</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863111" y="16786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7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労働費グラフ枠">
          <a:extLst>
            <a:ext uri="{FF2B5EF4-FFF2-40B4-BE49-F238E27FC236}">
              <a16:creationId xmlns:a16="http://schemas.microsoft.com/office/drawing/2014/main" id="{00000000-0008-0000-07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25727</xdr:rowOff>
    </xdr:from>
    <xdr:to>
      <xdr:col>54</xdr:col>
      <xdr:colOff>189865</xdr:colOff>
      <xdr:row>39</xdr:row>
      <xdr:rowOff>98878</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flipV="1">
          <a:off x="10475595" y="5340677"/>
          <a:ext cx="1270" cy="14447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6" name="労働費最小値テキスト">
          <a:extLst>
            <a:ext uri="{FF2B5EF4-FFF2-40B4-BE49-F238E27FC236}">
              <a16:creationId xmlns:a16="http://schemas.microsoft.com/office/drawing/2014/main" id="{00000000-0008-0000-0700-00001E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143854</xdr:rowOff>
    </xdr:from>
    <xdr:ext cx="469744" cy="259045"/>
    <xdr:sp macro="" textlink="">
      <xdr:nvSpPr>
        <xdr:cNvPr id="288" name="労働費最大値テキスト">
          <a:extLst>
            <a:ext uri="{FF2B5EF4-FFF2-40B4-BE49-F238E27FC236}">
              <a16:creationId xmlns:a16="http://schemas.microsoft.com/office/drawing/2014/main" id="{00000000-0008-0000-0700-000020010000}"/>
            </a:ext>
          </a:extLst>
        </xdr:cNvPr>
        <xdr:cNvSpPr txBox="1"/>
      </xdr:nvSpPr>
      <xdr:spPr>
        <a:xfrm>
          <a:off x="10528300" y="51159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4,424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25727</xdr:rowOff>
    </xdr:from>
    <xdr:to>
      <xdr:col>55</xdr:col>
      <xdr:colOff>88900</xdr:colOff>
      <xdr:row>31</xdr:row>
      <xdr:rowOff>25727</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10388600" y="5340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98878</xdr:rowOff>
    </xdr:from>
    <xdr:to>
      <xdr:col>55</xdr:col>
      <xdr:colOff>0</xdr:colOff>
      <xdr:row>39</xdr:row>
      <xdr:rowOff>98878</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9639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95122</xdr:rowOff>
    </xdr:from>
    <xdr:ext cx="378565" cy="259045"/>
    <xdr:sp macro="" textlink="">
      <xdr:nvSpPr>
        <xdr:cNvPr id="291" name="労働費平均値テキスト">
          <a:extLst>
            <a:ext uri="{FF2B5EF4-FFF2-40B4-BE49-F238E27FC236}">
              <a16:creationId xmlns:a16="http://schemas.microsoft.com/office/drawing/2014/main" id="{00000000-0008-0000-0700-000023010000}"/>
            </a:ext>
          </a:extLst>
        </xdr:cNvPr>
        <xdr:cNvSpPr txBox="1"/>
      </xdr:nvSpPr>
      <xdr:spPr>
        <a:xfrm>
          <a:off x="10528300" y="643877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72245</xdr:rowOff>
    </xdr:from>
    <xdr:to>
      <xdr:col>55</xdr:col>
      <xdr:colOff>50800</xdr:colOff>
      <xdr:row>39</xdr:row>
      <xdr:rowOff>2395</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10426700" y="6587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98878</xdr:rowOff>
    </xdr:from>
    <xdr:to>
      <xdr:col>50</xdr:col>
      <xdr:colOff>114300</xdr:colOff>
      <xdr:row>39</xdr:row>
      <xdr:rowOff>98878</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8750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68980</xdr:rowOff>
    </xdr:from>
    <xdr:to>
      <xdr:col>50</xdr:col>
      <xdr:colOff>165100</xdr:colOff>
      <xdr:row>38</xdr:row>
      <xdr:rowOff>170580</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9588500" y="65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15656</xdr:rowOff>
    </xdr:from>
    <xdr:ext cx="378565" cy="259045"/>
    <xdr:sp macro="" textlink="">
      <xdr:nvSpPr>
        <xdr:cNvPr id="295" name="テキスト ボックス 294">
          <a:extLst>
            <a:ext uri="{FF2B5EF4-FFF2-40B4-BE49-F238E27FC236}">
              <a16:creationId xmlns:a16="http://schemas.microsoft.com/office/drawing/2014/main" id="{00000000-0008-0000-0700-000027010000}"/>
            </a:ext>
          </a:extLst>
        </xdr:cNvPr>
        <xdr:cNvSpPr txBox="1"/>
      </xdr:nvSpPr>
      <xdr:spPr>
        <a:xfrm>
          <a:off x="9450017" y="63593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98878</xdr:rowOff>
    </xdr:from>
    <xdr:to>
      <xdr:col>45</xdr:col>
      <xdr:colOff>177800</xdr:colOff>
      <xdr:row>39</xdr:row>
      <xdr:rowOff>98878</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7861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31424</xdr:rowOff>
    </xdr:from>
    <xdr:to>
      <xdr:col>46</xdr:col>
      <xdr:colOff>38100</xdr:colOff>
      <xdr:row>38</xdr:row>
      <xdr:rowOff>133024</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8699500" y="6546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149550</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8561017" y="63217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98878</xdr:rowOff>
    </xdr:from>
    <xdr:to>
      <xdr:col>41</xdr:col>
      <xdr:colOff>50800</xdr:colOff>
      <xdr:row>39</xdr:row>
      <xdr:rowOff>98878</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6972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149969</xdr:rowOff>
    </xdr:from>
    <xdr:to>
      <xdr:col>41</xdr:col>
      <xdr:colOff>101600</xdr:colOff>
      <xdr:row>38</xdr:row>
      <xdr:rowOff>80119</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7810500" y="6493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96646</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7672017" y="62688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49058</xdr:rowOff>
    </xdr:from>
    <xdr:to>
      <xdr:col>36</xdr:col>
      <xdr:colOff>165100</xdr:colOff>
      <xdr:row>38</xdr:row>
      <xdr:rowOff>150658</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6921500" y="6564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167185</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6783017" y="63393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48078</xdr:rowOff>
    </xdr:from>
    <xdr:to>
      <xdr:col>55</xdr:col>
      <xdr:colOff>50800</xdr:colOff>
      <xdr:row>39</xdr:row>
      <xdr:rowOff>149678</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10426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134455</xdr:rowOff>
    </xdr:from>
    <xdr:ext cx="249299" cy="259045"/>
    <xdr:sp macro="" textlink="">
      <xdr:nvSpPr>
        <xdr:cNvPr id="310" name="労働費該当値テキスト">
          <a:extLst>
            <a:ext uri="{FF2B5EF4-FFF2-40B4-BE49-F238E27FC236}">
              <a16:creationId xmlns:a16="http://schemas.microsoft.com/office/drawing/2014/main" id="{00000000-0008-0000-0700-000036010000}"/>
            </a:ext>
          </a:extLst>
        </xdr:cNvPr>
        <xdr:cNvSpPr txBox="1"/>
      </xdr:nvSpPr>
      <xdr:spPr>
        <a:xfrm>
          <a:off x="10528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48078</xdr:rowOff>
    </xdr:from>
    <xdr:to>
      <xdr:col>50</xdr:col>
      <xdr:colOff>165100</xdr:colOff>
      <xdr:row>39</xdr:row>
      <xdr:rowOff>149678</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9588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140805</xdr:rowOff>
    </xdr:from>
    <xdr:ext cx="249299"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9514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48078</xdr:rowOff>
    </xdr:from>
    <xdr:to>
      <xdr:col>46</xdr:col>
      <xdr:colOff>38100</xdr:colOff>
      <xdr:row>39</xdr:row>
      <xdr:rowOff>149678</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8699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140805</xdr:rowOff>
    </xdr:from>
    <xdr:ext cx="249299"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8625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48078</xdr:rowOff>
    </xdr:from>
    <xdr:to>
      <xdr:col>41</xdr:col>
      <xdr:colOff>101600</xdr:colOff>
      <xdr:row>39</xdr:row>
      <xdr:rowOff>149678</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781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140805</xdr:rowOff>
    </xdr:from>
    <xdr:ext cx="249299"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7736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39</xdr:row>
      <xdr:rowOff>48078</xdr:rowOff>
    </xdr:from>
    <xdr:to>
      <xdr:col>36</xdr:col>
      <xdr:colOff>165100</xdr:colOff>
      <xdr:row>39</xdr:row>
      <xdr:rowOff>149678</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692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140805</xdr:rowOff>
    </xdr:from>
    <xdr:ext cx="249299"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684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7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農林水産業費グラフ枠">
          <a:extLst>
            <a:ext uri="{FF2B5EF4-FFF2-40B4-BE49-F238E27FC236}">
              <a16:creationId xmlns:a16="http://schemas.microsoft.com/office/drawing/2014/main" id="{00000000-0008-0000-07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73546</xdr:rowOff>
    </xdr:from>
    <xdr:to>
      <xdr:col>54</xdr:col>
      <xdr:colOff>189865</xdr:colOff>
      <xdr:row>59</xdr:row>
      <xdr:rowOff>31966</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flipV="1">
          <a:off x="10475595" y="8646046"/>
          <a:ext cx="1270" cy="15014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35793</xdr:rowOff>
    </xdr:from>
    <xdr:ext cx="378565" cy="259045"/>
    <xdr:sp macro="" textlink="">
      <xdr:nvSpPr>
        <xdr:cNvPr id="343" name="農林水産業費最小値テキスト">
          <a:extLst>
            <a:ext uri="{FF2B5EF4-FFF2-40B4-BE49-F238E27FC236}">
              <a16:creationId xmlns:a16="http://schemas.microsoft.com/office/drawing/2014/main" id="{00000000-0008-0000-0700-000057010000}"/>
            </a:ext>
          </a:extLst>
        </xdr:cNvPr>
        <xdr:cNvSpPr txBox="1"/>
      </xdr:nvSpPr>
      <xdr:spPr>
        <a:xfrm>
          <a:off x="10528300" y="101513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31966</xdr:rowOff>
    </xdr:from>
    <xdr:to>
      <xdr:col>55</xdr:col>
      <xdr:colOff>88900</xdr:colOff>
      <xdr:row>59</xdr:row>
      <xdr:rowOff>31966</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10388600" y="101475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20223</xdr:rowOff>
    </xdr:from>
    <xdr:ext cx="599010" cy="259045"/>
    <xdr:sp macro="" textlink="">
      <xdr:nvSpPr>
        <xdr:cNvPr id="345" name="農林水産業費最大値テキスト">
          <a:extLst>
            <a:ext uri="{FF2B5EF4-FFF2-40B4-BE49-F238E27FC236}">
              <a16:creationId xmlns:a16="http://schemas.microsoft.com/office/drawing/2014/main" id="{00000000-0008-0000-0700-000059010000}"/>
            </a:ext>
          </a:extLst>
        </xdr:cNvPr>
        <xdr:cNvSpPr txBox="1"/>
      </xdr:nvSpPr>
      <xdr:spPr>
        <a:xfrm>
          <a:off x="10528300" y="84212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119,209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73546</xdr:rowOff>
    </xdr:from>
    <xdr:to>
      <xdr:col>55</xdr:col>
      <xdr:colOff>88900</xdr:colOff>
      <xdr:row>50</xdr:row>
      <xdr:rowOff>73546</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10388600" y="8646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36716</xdr:rowOff>
    </xdr:from>
    <xdr:to>
      <xdr:col>55</xdr:col>
      <xdr:colOff>0</xdr:colOff>
      <xdr:row>57</xdr:row>
      <xdr:rowOff>88709</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9639300" y="9809366"/>
          <a:ext cx="838200" cy="51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134180</xdr:rowOff>
    </xdr:from>
    <xdr:ext cx="534377" cy="259045"/>
    <xdr:sp macro="" textlink="">
      <xdr:nvSpPr>
        <xdr:cNvPr id="348" name="農林水産業費平均値テキスト">
          <a:extLst>
            <a:ext uri="{FF2B5EF4-FFF2-40B4-BE49-F238E27FC236}">
              <a16:creationId xmlns:a16="http://schemas.microsoft.com/office/drawing/2014/main" id="{00000000-0008-0000-0700-00005C010000}"/>
            </a:ext>
          </a:extLst>
        </xdr:cNvPr>
        <xdr:cNvSpPr txBox="1"/>
      </xdr:nvSpPr>
      <xdr:spPr>
        <a:xfrm>
          <a:off x="10528300" y="95639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111303</xdr:rowOff>
    </xdr:from>
    <xdr:to>
      <xdr:col>55</xdr:col>
      <xdr:colOff>50800</xdr:colOff>
      <xdr:row>57</xdr:row>
      <xdr:rowOff>41453</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10426700" y="9712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30721</xdr:rowOff>
    </xdr:from>
    <xdr:to>
      <xdr:col>50</xdr:col>
      <xdr:colOff>114300</xdr:colOff>
      <xdr:row>57</xdr:row>
      <xdr:rowOff>88709</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8750300" y="9803371"/>
          <a:ext cx="889000" cy="579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117437</xdr:rowOff>
    </xdr:from>
    <xdr:to>
      <xdr:col>50</xdr:col>
      <xdr:colOff>165100</xdr:colOff>
      <xdr:row>57</xdr:row>
      <xdr:rowOff>47587</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9588500" y="9718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64114</xdr:rowOff>
    </xdr:from>
    <xdr:ext cx="534377" cy="259045"/>
    <xdr:sp macro="" textlink="">
      <xdr:nvSpPr>
        <xdr:cNvPr id="352" name="テキスト ボックス 351">
          <a:extLst>
            <a:ext uri="{FF2B5EF4-FFF2-40B4-BE49-F238E27FC236}">
              <a16:creationId xmlns:a16="http://schemas.microsoft.com/office/drawing/2014/main" id="{00000000-0008-0000-0700-000060010000}"/>
            </a:ext>
          </a:extLst>
        </xdr:cNvPr>
        <xdr:cNvSpPr txBox="1"/>
      </xdr:nvSpPr>
      <xdr:spPr>
        <a:xfrm>
          <a:off x="9372111" y="9493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30721</xdr:rowOff>
    </xdr:from>
    <xdr:to>
      <xdr:col>45</xdr:col>
      <xdr:colOff>177800</xdr:colOff>
      <xdr:row>57</xdr:row>
      <xdr:rowOff>54496</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flipV="1">
          <a:off x="7861300" y="9803371"/>
          <a:ext cx="889000" cy="23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110706</xdr:rowOff>
    </xdr:from>
    <xdr:to>
      <xdr:col>46</xdr:col>
      <xdr:colOff>38100</xdr:colOff>
      <xdr:row>57</xdr:row>
      <xdr:rowOff>40856</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8699500" y="9711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57383</xdr:rowOff>
    </xdr:from>
    <xdr:ext cx="534377"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8483111" y="9487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54496</xdr:rowOff>
    </xdr:from>
    <xdr:to>
      <xdr:col>41</xdr:col>
      <xdr:colOff>50800</xdr:colOff>
      <xdr:row>57</xdr:row>
      <xdr:rowOff>79616</xdr:rowOff>
    </xdr:to>
    <xdr:cxnSp macro="">
      <xdr:nvCxnSpPr>
        <xdr:cNvPr id="356" name="直線コネクタ 355">
          <a:extLst>
            <a:ext uri="{FF2B5EF4-FFF2-40B4-BE49-F238E27FC236}">
              <a16:creationId xmlns:a16="http://schemas.microsoft.com/office/drawing/2014/main" id="{00000000-0008-0000-0700-000064010000}"/>
            </a:ext>
          </a:extLst>
        </xdr:cNvPr>
        <xdr:cNvCxnSpPr/>
      </xdr:nvCxnSpPr>
      <xdr:spPr>
        <a:xfrm flipV="1">
          <a:off x="6972300" y="9827146"/>
          <a:ext cx="889000" cy="25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123990</xdr:rowOff>
    </xdr:from>
    <xdr:to>
      <xdr:col>41</xdr:col>
      <xdr:colOff>101600</xdr:colOff>
      <xdr:row>57</xdr:row>
      <xdr:rowOff>54140</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7810500" y="9725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70667</xdr:rowOff>
    </xdr:from>
    <xdr:ext cx="534377"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7594111" y="9500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87211</xdr:rowOff>
    </xdr:from>
    <xdr:to>
      <xdr:col>36</xdr:col>
      <xdr:colOff>165100</xdr:colOff>
      <xdr:row>57</xdr:row>
      <xdr:rowOff>17361</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6921500" y="9688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33888</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6705111" y="9463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157366</xdr:rowOff>
    </xdr:from>
    <xdr:to>
      <xdr:col>55</xdr:col>
      <xdr:colOff>50800</xdr:colOff>
      <xdr:row>57</xdr:row>
      <xdr:rowOff>87516</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10426700" y="9758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135793</xdr:rowOff>
    </xdr:from>
    <xdr:ext cx="534377" cy="259045"/>
    <xdr:sp macro="" textlink="">
      <xdr:nvSpPr>
        <xdr:cNvPr id="367" name="農林水産業費該当値テキスト">
          <a:extLst>
            <a:ext uri="{FF2B5EF4-FFF2-40B4-BE49-F238E27FC236}">
              <a16:creationId xmlns:a16="http://schemas.microsoft.com/office/drawing/2014/main" id="{00000000-0008-0000-0700-00006F010000}"/>
            </a:ext>
          </a:extLst>
        </xdr:cNvPr>
        <xdr:cNvSpPr txBox="1"/>
      </xdr:nvSpPr>
      <xdr:spPr>
        <a:xfrm>
          <a:off x="10528300" y="9736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37909</xdr:rowOff>
    </xdr:from>
    <xdr:to>
      <xdr:col>50</xdr:col>
      <xdr:colOff>165100</xdr:colOff>
      <xdr:row>57</xdr:row>
      <xdr:rowOff>139509</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9588500" y="9810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130636</xdr:rowOff>
    </xdr:from>
    <xdr:ext cx="534377"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9372111" y="9903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151371</xdr:rowOff>
    </xdr:from>
    <xdr:to>
      <xdr:col>46</xdr:col>
      <xdr:colOff>38100</xdr:colOff>
      <xdr:row>57</xdr:row>
      <xdr:rowOff>81521</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8699500" y="9752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72648</xdr:rowOff>
    </xdr:from>
    <xdr:ext cx="534377"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8483111" y="9845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3696</xdr:rowOff>
    </xdr:from>
    <xdr:to>
      <xdr:col>41</xdr:col>
      <xdr:colOff>101600</xdr:colOff>
      <xdr:row>57</xdr:row>
      <xdr:rowOff>105296</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7810500" y="9776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96423</xdr:rowOff>
    </xdr:from>
    <xdr:ext cx="534377"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7594111" y="9869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28816</xdr:rowOff>
    </xdr:from>
    <xdr:to>
      <xdr:col>36</xdr:col>
      <xdr:colOff>165100</xdr:colOff>
      <xdr:row>57</xdr:row>
      <xdr:rowOff>130416</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6921500" y="9801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121543</xdr:rowOff>
    </xdr:from>
    <xdr:ext cx="534377"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6705111" y="9894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7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商工費グラフ枠">
          <a:extLst>
            <a:ext uri="{FF2B5EF4-FFF2-40B4-BE49-F238E27FC236}">
              <a16:creationId xmlns:a16="http://schemas.microsoft.com/office/drawing/2014/main" id="{00000000-0008-0000-07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113605</xdr:rowOff>
    </xdr:from>
    <xdr:to>
      <xdr:col>54</xdr:col>
      <xdr:colOff>189865</xdr:colOff>
      <xdr:row>79</xdr:row>
      <xdr:rowOff>37215</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flipV="1">
          <a:off x="10475595" y="12115105"/>
          <a:ext cx="1270" cy="1466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41042</xdr:rowOff>
    </xdr:from>
    <xdr:ext cx="469744" cy="259045"/>
    <xdr:sp macro="" textlink="">
      <xdr:nvSpPr>
        <xdr:cNvPr id="400" name="商工費最小値テキスト">
          <a:extLst>
            <a:ext uri="{FF2B5EF4-FFF2-40B4-BE49-F238E27FC236}">
              <a16:creationId xmlns:a16="http://schemas.microsoft.com/office/drawing/2014/main" id="{00000000-0008-0000-0700-000090010000}"/>
            </a:ext>
          </a:extLst>
        </xdr:cNvPr>
        <xdr:cNvSpPr txBox="1"/>
      </xdr:nvSpPr>
      <xdr:spPr>
        <a:xfrm>
          <a:off x="10528300" y="13585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37215</xdr:rowOff>
    </xdr:from>
    <xdr:to>
      <xdr:col>55</xdr:col>
      <xdr:colOff>88900</xdr:colOff>
      <xdr:row>79</xdr:row>
      <xdr:rowOff>37215</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10388600" y="135817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60282</xdr:rowOff>
    </xdr:from>
    <xdr:ext cx="599010" cy="259045"/>
    <xdr:sp macro="" textlink="">
      <xdr:nvSpPr>
        <xdr:cNvPr id="402" name="商工費最大値テキスト">
          <a:extLst>
            <a:ext uri="{FF2B5EF4-FFF2-40B4-BE49-F238E27FC236}">
              <a16:creationId xmlns:a16="http://schemas.microsoft.com/office/drawing/2014/main" id="{00000000-0008-0000-0700-000092010000}"/>
            </a:ext>
          </a:extLst>
        </xdr:cNvPr>
        <xdr:cNvSpPr txBox="1"/>
      </xdr:nvSpPr>
      <xdr:spPr>
        <a:xfrm>
          <a:off x="10528300" y="118903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386,849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113605</xdr:rowOff>
    </xdr:from>
    <xdr:to>
      <xdr:col>55</xdr:col>
      <xdr:colOff>88900</xdr:colOff>
      <xdr:row>70</xdr:row>
      <xdr:rowOff>113605</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10388600" y="12115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70</xdr:row>
      <xdr:rowOff>113605</xdr:rowOff>
    </xdr:from>
    <xdr:to>
      <xdr:col>55</xdr:col>
      <xdr:colOff>0</xdr:colOff>
      <xdr:row>75</xdr:row>
      <xdr:rowOff>2011</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flipV="1">
          <a:off x="9639300" y="12115105"/>
          <a:ext cx="838200" cy="745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71896</xdr:rowOff>
    </xdr:from>
    <xdr:ext cx="534377" cy="259045"/>
    <xdr:sp macro="" textlink="">
      <xdr:nvSpPr>
        <xdr:cNvPr id="405" name="商工費平均値テキスト">
          <a:extLst>
            <a:ext uri="{FF2B5EF4-FFF2-40B4-BE49-F238E27FC236}">
              <a16:creationId xmlns:a16="http://schemas.microsoft.com/office/drawing/2014/main" id="{00000000-0008-0000-0700-000095010000}"/>
            </a:ext>
          </a:extLst>
        </xdr:cNvPr>
        <xdr:cNvSpPr txBox="1"/>
      </xdr:nvSpPr>
      <xdr:spPr>
        <a:xfrm>
          <a:off x="10528300" y="134449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93469</xdr:rowOff>
    </xdr:from>
    <xdr:to>
      <xdr:col>55</xdr:col>
      <xdr:colOff>50800</xdr:colOff>
      <xdr:row>79</xdr:row>
      <xdr:rowOff>23619</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10426700" y="13466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2011</xdr:rowOff>
    </xdr:from>
    <xdr:to>
      <xdr:col>50</xdr:col>
      <xdr:colOff>114300</xdr:colOff>
      <xdr:row>77</xdr:row>
      <xdr:rowOff>38533</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flipV="1">
          <a:off x="8750300" y="12860761"/>
          <a:ext cx="889000" cy="379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86328</xdr:rowOff>
    </xdr:from>
    <xdr:to>
      <xdr:col>50</xdr:col>
      <xdr:colOff>165100</xdr:colOff>
      <xdr:row>79</xdr:row>
      <xdr:rowOff>16478</xdr:rowOff>
    </xdr:to>
    <xdr:sp macro="" textlink="">
      <xdr:nvSpPr>
        <xdr:cNvPr id="408" name="フローチャート: 判断 407">
          <a:extLst>
            <a:ext uri="{FF2B5EF4-FFF2-40B4-BE49-F238E27FC236}">
              <a16:creationId xmlns:a16="http://schemas.microsoft.com/office/drawing/2014/main" id="{00000000-0008-0000-0700-000098010000}"/>
            </a:ext>
          </a:extLst>
        </xdr:cNvPr>
        <xdr:cNvSpPr/>
      </xdr:nvSpPr>
      <xdr:spPr>
        <a:xfrm>
          <a:off x="9588500" y="1345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7605</xdr:rowOff>
    </xdr:from>
    <xdr:ext cx="534377" cy="259045"/>
    <xdr:sp macro="" textlink="">
      <xdr:nvSpPr>
        <xdr:cNvPr id="409" name="テキスト ボックス 408">
          <a:extLst>
            <a:ext uri="{FF2B5EF4-FFF2-40B4-BE49-F238E27FC236}">
              <a16:creationId xmlns:a16="http://schemas.microsoft.com/office/drawing/2014/main" id="{00000000-0008-0000-0700-000099010000}"/>
            </a:ext>
          </a:extLst>
        </xdr:cNvPr>
        <xdr:cNvSpPr txBox="1"/>
      </xdr:nvSpPr>
      <xdr:spPr>
        <a:xfrm>
          <a:off x="9372111" y="13552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38533</xdr:rowOff>
    </xdr:from>
    <xdr:to>
      <xdr:col>45</xdr:col>
      <xdr:colOff>177800</xdr:colOff>
      <xdr:row>78</xdr:row>
      <xdr:rowOff>44819</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flipV="1">
          <a:off x="7861300" y="13240183"/>
          <a:ext cx="889000" cy="177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60858</xdr:rowOff>
    </xdr:from>
    <xdr:to>
      <xdr:col>46</xdr:col>
      <xdr:colOff>38100</xdr:colOff>
      <xdr:row>78</xdr:row>
      <xdr:rowOff>162458</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8699500" y="13433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153585</xdr:rowOff>
    </xdr:from>
    <xdr:ext cx="534377"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8483111" y="13526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44819</xdr:rowOff>
    </xdr:from>
    <xdr:to>
      <xdr:col>41</xdr:col>
      <xdr:colOff>50800</xdr:colOff>
      <xdr:row>78</xdr:row>
      <xdr:rowOff>152132</xdr:rowOff>
    </xdr:to>
    <xdr:cxnSp macro="">
      <xdr:nvCxnSpPr>
        <xdr:cNvPr id="413" name="直線コネクタ 412">
          <a:extLst>
            <a:ext uri="{FF2B5EF4-FFF2-40B4-BE49-F238E27FC236}">
              <a16:creationId xmlns:a16="http://schemas.microsoft.com/office/drawing/2014/main" id="{00000000-0008-0000-0700-00009D010000}"/>
            </a:ext>
          </a:extLst>
        </xdr:cNvPr>
        <xdr:cNvCxnSpPr/>
      </xdr:nvCxnSpPr>
      <xdr:spPr>
        <a:xfrm flipV="1">
          <a:off x="6972300" y="13417919"/>
          <a:ext cx="889000" cy="107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64638</xdr:rowOff>
    </xdr:from>
    <xdr:to>
      <xdr:col>41</xdr:col>
      <xdr:colOff>101600</xdr:colOff>
      <xdr:row>78</xdr:row>
      <xdr:rowOff>166238</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7810500" y="13437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157365</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7594111" y="13530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55254</xdr:rowOff>
    </xdr:from>
    <xdr:to>
      <xdr:col>36</xdr:col>
      <xdr:colOff>165100</xdr:colOff>
      <xdr:row>78</xdr:row>
      <xdr:rowOff>156854</xdr:rowOff>
    </xdr:to>
    <xdr:sp macro="" textlink="">
      <xdr:nvSpPr>
        <xdr:cNvPr id="416" name="フローチャート: 判断 415">
          <a:extLst>
            <a:ext uri="{FF2B5EF4-FFF2-40B4-BE49-F238E27FC236}">
              <a16:creationId xmlns:a16="http://schemas.microsoft.com/office/drawing/2014/main" id="{00000000-0008-0000-0700-0000A0010000}"/>
            </a:ext>
          </a:extLst>
        </xdr:cNvPr>
        <xdr:cNvSpPr/>
      </xdr:nvSpPr>
      <xdr:spPr>
        <a:xfrm>
          <a:off x="6921500" y="13428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1931</xdr:rowOff>
    </xdr:from>
    <xdr:ext cx="534377"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6705111" y="13203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70</xdr:row>
      <xdr:rowOff>62805</xdr:rowOff>
    </xdr:from>
    <xdr:to>
      <xdr:col>55</xdr:col>
      <xdr:colOff>50800</xdr:colOff>
      <xdr:row>70</xdr:row>
      <xdr:rowOff>164405</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10426700" y="12064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70</xdr:row>
      <xdr:rowOff>15832</xdr:rowOff>
    </xdr:from>
    <xdr:ext cx="599010" cy="259045"/>
    <xdr:sp macro="" textlink="">
      <xdr:nvSpPr>
        <xdr:cNvPr id="424" name="商工費該当値テキスト">
          <a:extLst>
            <a:ext uri="{FF2B5EF4-FFF2-40B4-BE49-F238E27FC236}">
              <a16:creationId xmlns:a16="http://schemas.microsoft.com/office/drawing/2014/main" id="{00000000-0008-0000-0700-0000A8010000}"/>
            </a:ext>
          </a:extLst>
        </xdr:cNvPr>
        <xdr:cNvSpPr txBox="1"/>
      </xdr:nvSpPr>
      <xdr:spPr>
        <a:xfrm>
          <a:off x="10528300" y="120173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386,849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74</xdr:row>
      <xdr:rowOff>122661</xdr:rowOff>
    </xdr:from>
    <xdr:to>
      <xdr:col>50</xdr:col>
      <xdr:colOff>165100</xdr:colOff>
      <xdr:row>75</xdr:row>
      <xdr:rowOff>52811</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9588500" y="12809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73</xdr:row>
      <xdr:rowOff>69338</xdr:rowOff>
    </xdr:from>
    <xdr:ext cx="59901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9339795" y="125851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159183</xdr:rowOff>
    </xdr:from>
    <xdr:to>
      <xdr:col>46</xdr:col>
      <xdr:colOff>38100</xdr:colOff>
      <xdr:row>77</xdr:row>
      <xdr:rowOff>89333</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8699500" y="13189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105860</xdr:rowOff>
    </xdr:from>
    <xdr:ext cx="534377"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8483111" y="12964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165469</xdr:rowOff>
    </xdr:from>
    <xdr:to>
      <xdr:col>41</xdr:col>
      <xdr:colOff>101600</xdr:colOff>
      <xdr:row>78</xdr:row>
      <xdr:rowOff>95619</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7810500" y="13367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112146</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7594111" y="13142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101332</xdr:rowOff>
    </xdr:from>
    <xdr:to>
      <xdr:col>36</xdr:col>
      <xdr:colOff>165100</xdr:colOff>
      <xdr:row>79</xdr:row>
      <xdr:rowOff>31482</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6921500" y="13474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22609</xdr:rowOff>
    </xdr:from>
    <xdr:ext cx="534377"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6705111" y="13567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144434</xdr:rowOff>
    </xdr:from>
    <xdr:ext cx="59541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94</xdr:row>
      <xdr:rowOff>160763</xdr:rowOff>
    </xdr:from>
    <xdr:ext cx="59541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5641</xdr:rowOff>
    </xdr:from>
    <xdr:ext cx="59541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7" name="土木費グラフ枠">
          <a:extLst>
            <a:ext uri="{FF2B5EF4-FFF2-40B4-BE49-F238E27FC236}">
              <a16:creationId xmlns:a16="http://schemas.microsoft.com/office/drawing/2014/main" id="{00000000-0008-0000-0700-0000C9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129040</xdr:rowOff>
    </xdr:from>
    <xdr:to>
      <xdr:col>54</xdr:col>
      <xdr:colOff>189865</xdr:colOff>
      <xdr:row>99</xdr:row>
      <xdr:rowOff>40680</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flipV="1">
          <a:off x="10475595" y="15559540"/>
          <a:ext cx="1270" cy="14546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44507</xdr:rowOff>
    </xdr:from>
    <xdr:ext cx="534377" cy="259045"/>
    <xdr:sp macro="" textlink="">
      <xdr:nvSpPr>
        <xdr:cNvPr id="459" name="土木費最小値テキスト">
          <a:extLst>
            <a:ext uri="{FF2B5EF4-FFF2-40B4-BE49-F238E27FC236}">
              <a16:creationId xmlns:a16="http://schemas.microsoft.com/office/drawing/2014/main" id="{00000000-0008-0000-0700-0000CB010000}"/>
            </a:ext>
          </a:extLst>
        </xdr:cNvPr>
        <xdr:cNvSpPr txBox="1"/>
      </xdr:nvSpPr>
      <xdr:spPr>
        <a:xfrm>
          <a:off x="10528300" y="17018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17,821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40680</xdr:rowOff>
    </xdr:from>
    <xdr:to>
      <xdr:col>55</xdr:col>
      <xdr:colOff>88900</xdr:colOff>
      <xdr:row>99</xdr:row>
      <xdr:rowOff>40680</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10388600" y="17014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75717</xdr:rowOff>
    </xdr:from>
    <xdr:ext cx="599010" cy="259045"/>
    <xdr:sp macro="" textlink="">
      <xdr:nvSpPr>
        <xdr:cNvPr id="461" name="土木費最大値テキスト">
          <a:extLst>
            <a:ext uri="{FF2B5EF4-FFF2-40B4-BE49-F238E27FC236}">
              <a16:creationId xmlns:a16="http://schemas.microsoft.com/office/drawing/2014/main" id="{00000000-0008-0000-0700-0000CD010000}"/>
            </a:ext>
          </a:extLst>
        </xdr:cNvPr>
        <xdr:cNvSpPr txBox="1"/>
      </xdr:nvSpPr>
      <xdr:spPr>
        <a:xfrm>
          <a:off x="10528300" y="153347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463,264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129040</xdr:rowOff>
    </xdr:from>
    <xdr:to>
      <xdr:col>55</xdr:col>
      <xdr:colOff>88900</xdr:colOff>
      <xdr:row>90</xdr:row>
      <xdr:rowOff>129040</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10388600" y="1555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43486</xdr:rowOff>
    </xdr:from>
    <xdr:to>
      <xdr:col>55</xdr:col>
      <xdr:colOff>0</xdr:colOff>
      <xdr:row>98</xdr:row>
      <xdr:rowOff>96563</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9639300" y="16845586"/>
          <a:ext cx="838200" cy="53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4522</xdr:rowOff>
    </xdr:from>
    <xdr:ext cx="534377" cy="259045"/>
    <xdr:sp macro="" textlink="">
      <xdr:nvSpPr>
        <xdr:cNvPr id="464" name="土木費平均値テキスト">
          <a:extLst>
            <a:ext uri="{FF2B5EF4-FFF2-40B4-BE49-F238E27FC236}">
              <a16:creationId xmlns:a16="http://schemas.microsoft.com/office/drawing/2014/main" id="{00000000-0008-0000-0700-0000D0010000}"/>
            </a:ext>
          </a:extLst>
        </xdr:cNvPr>
        <xdr:cNvSpPr txBox="1"/>
      </xdr:nvSpPr>
      <xdr:spPr>
        <a:xfrm>
          <a:off x="10528300" y="166351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153095</xdr:rowOff>
    </xdr:from>
    <xdr:to>
      <xdr:col>55</xdr:col>
      <xdr:colOff>50800</xdr:colOff>
      <xdr:row>98</xdr:row>
      <xdr:rowOff>83245</xdr:rowOff>
    </xdr:to>
    <xdr:sp macro="" textlink="">
      <xdr:nvSpPr>
        <xdr:cNvPr id="465" name="フローチャート: 判断 464">
          <a:extLst>
            <a:ext uri="{FF2B5EF4-FFF2-40B4-BE49-F238E27FC236}">
              <a16:creationId xmlns:a16="http://schemas.microsoft.com/office/drawing/2014/main" id="{00000000-0008-0000-0700-0000D1010000}"/>
            </a:ext>
          </a:extLst>
        </xdr:cNvPr>
        <xdr:cNvSpPr/>
      </xdr:nvSpPr>
      <xdr:spPr>
        <a:xfrm>
          <a:off x="10426700" y="16783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167250</xdr:rowOff>
    </xdr:from>
    <xdr:to>
      <xdr:col>50</xdr:col>
      <xdr:colOff>114300</xdr:colOff>
      <xdr:row>98</xdr:row>
      <xdr:rowOff>96563</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8750300" y="16797900"/>
          <a:ext cx="889000" cy="100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170112</xdr:rowOff>
    </xdr:from>
    <xdr:to>
      <xdr:col>50</xdr:col>
      <xdr:colOff>165100</xdr:colOff>
      <xdr:row>98</xdr:row>
      <xdr:rowOff>100262</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9588500" y="16800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116789</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9372111" y="16575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132914</xdr:rowOff>
    </xdr:from>
    <xdr:to>
      <xdr:col>45</xdr:col>
      <xdr:colOff>177800</xdr:colOff>
      <xdr:row>97</xdr:row>
      <xdr:rowOff>167250</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a:off x="7861300" y="16763564"/>
          <a:ext cx="889000" cy="34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11450</xdr:rowOff>
    </xdr:from>
    <xdr:to>
      <xdr:col>46</xdr:col>
      <xdr:colOff>38100</xdr:colOff>
      <xdr:row>98</xdr:row>
      <xdr:rowOff>113050</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8699500" y="1681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104177</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8483111" y="16906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129884</xdr:rowOff>
    </xdr:from>
    <xdr:to>
      <xdr:col>41</xdr:col>
      <xdr:colOff>50800</xdr:colOff>
      <xdr:row>97</xdr:row>
      <xdr:rowOff>132914</xdr:rowOff>
    </xdr:to>
    <xdr:cxnSp macro="">
      <xdr:nvCxnSpPr>
        <xdr:cNvPr id="472" name="直線コネクタ 471">
          <a:extLst>
            <a:ext uri="{FF2B5EF4-FFF2-40B4-BE49-F238E27FC236}">
              <a16:creationId xmlns:a16="http://schemas.microsoft.com/office/drawing/2014/main" id="{00000000-0008-0000-0700-0000D8010000}"/>
            </a:ext>
          </a:extLst>
        </xdr:cNvPr>
        <xdr:cNvCxnSpPr/>
      </xdr:nvCxnSpPr>
      <xdr:spPr>
        <a:xfrm>
          <a:off x="6972300" y="16760534"/>
          <a:ext cx="889000" cy="3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21225</xdr:rowOff>
    </xdr:from>
    <xdr:to>
      <xdr:col>41</xdr:col>
      <xdr:colOff>101600</xdr:colOff>
      <xdr:row>98</xdr:row>
      <xdr:rowOff>122825</xdr:rowOff>
    </xdr:to>
    <xdr:sp macro="" textlink="">
      <xdr:nvSpPr>
        <xdr:cNvPr id="473" name="フローチャート: 判断 472">
          <a:extLst>
            <a:ext uri="{FF2B5EF4-FFF2-40B4-BE49-F238E27FC236}">
              <a16:creationId xmlns:a16="http://schemas.microsoft.com/office/drawing/2014/main" id="{00000000-0008-0000-0700-0000D9010000}"/>
            </a:ext>
          </a:extLst>
        </xdr:cNvPr>
        <xdr:cNvSpPr/>
      </xdr:nvSpPr>
      <xdr:spPr>
        <a:xfrm>
          <a:off x="7810500" y="16823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113952</xdr:rowOff>
    </xdr:from>
    <xdr:ext cx="534377"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7594111" y="16916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13351</xdr:rowOff>
    </xdr:from>
    <xdr:to>
      <xdr:col>36</xdr:col>
      <xdr:colOff>165100</xdr:colOff>
      <xdr:row>98</xdr:row>
      <xdr:rowOff>114951</xdr:rowOff>
    </xdr:to>
    <xdr:sp macro="" textlink="">
      <xdr:nvSpPr>
        <xdr:cNvPr id="475" name="フローチャート: 判断 474">
          <a:extLst>
            <a:ext uri="{FF2B5EF4-FFF2-40B4-BE49-F238E27FC236}">
              <a16:creationId xmlns:a16="http://schemas.microsoft.com/office/drawing/2014/main" id="{00000000-0008-0000-0700-0000DB010000}"/>
            </a:ext>
          </a:extLst>
        </xdr:cNvPr>
        <xdr:cNvSpPr/>
      </xdr:nvSpPr>
      <xdr:spPr>
        <a:xfrm>
          <a:off x="6921500" y="16815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106078</xdr:rowOff>
    </xdr:from>
    <xdr:ext cx="534377"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6705111" y="16908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164136</xdr:rowOff>
    </xdr:from>
    <xdr:to>
      <xdr:col>55</xdr:col>
      <xdr:colOff>50800</xdr:colOff>
      <xdr:row>98</xdr:row>
      <xdr:rowOff>94286</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10426700" y="16794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142563</xdr:rowOff>
    </xdr:from>
    <xdr:ext cx="534377" cy="259045"/>
    <xdr:sp macro="" textlink="">
      <xdr:nvSpPr>
        <xdr:cNvPr id="483" name="土木費該当値テキスト">
          <a:extLst>
            <a:ext uri="{FF2B5EF4-FFF2-40B4-BE49-F238E27FC236}">
              <a16:creationId xmlns:a16="http://schemas.microsoft.com/office/drawing/2014/main" id="{00000000-0008-0000-0700-0000E3010000}"/>
            </a:ext>
          </a:extLst>
        </xdr:cNvPr>
        <xdr:cNvSpPr txBox="1"/>
      </xdr:nvSpPr>
      <xdr:spPr>
        <a:xfrm>
          <a:off x="10528300" y="16773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45763</xdr:rowOff>
    </xdr:from>
    <xdr:to>
      <xdr:col>50</xdr:col>
      <xdr:colOff>165100</xdr:colOff>
      <xdr:row>98</xdr:row>
      <xdr:rowOff>147363</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9588500" y="16847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138490</xdr:rowOff>
    </xdr:from>
    <xdr:ext cx="534377"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9372111" y="16940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116450</xdr:rowOff>
    </xdr:from>
    <xdr:to>
      <xdr:col>46</xdr:col>
      <xdr:colOff>38100</xdr:colOff>
      <xdr:row>98</xdr:row>
      <xdr:rowOff>46600</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8699500" y="1674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63127</xdr:rowOff>
    </xdr:from>
    <xdr:ext cx="534377"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8483111" y="16522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82114</xdr:rowOff>
    </xdr:from>
    <xdr:to>
      <xdr:col>41</xdr:col>
      <xdr:colOff>101600</xdr:colOff>
      <xdr:row>98</xdr:row>
      <xdr:rowOff>12264</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7810500" y="16712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28791</xdr:rowOff>
    </xdr:from>
    <xdr:ext cx="534377"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7594111" y="16487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79084</xdr:rowOff>
    </xdr:from>
    <xdr:to>
      <xdr:col>36</xdr:col>
      <xdr:colOff>165100</xdr:colOff>
      <xdr:row>98</xdr:row>
      <xdr:rowOff>9234</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6921500" y="16709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25761</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6705111" y="16484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6" name="消防費グラフ枠">
          <a:extLst>
            <a:ext uri="{FF2B5EF4-FFF2-40B4-BE49-F238E27FC236}">
              <a16:creationId xmlns:a16="http://schemas.microsoft.com/office/drawing/2014/main" id="{00000000-0008-0000-0700-000004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29</xdr:row>
      <xdr:rowOff>107582</xdr:rowOff>
    </xdr:from>
    <xdr:to>
      <xdr:col>85</xdr:col>
      <xdr:colOff>126364</xdr:colOff>
      <xdr:row>38</xdr:row>
      <xdr:rowOff>42692</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6317595" y="5079632"/>
          <a:ext cx="1269" cy="1478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46519</xdr:rowOff>
    </xdr:from>
    <xdr:ext cx="534377" cy="259045"/>
    <xdr:sp macro="" textlink="">
      <xdr:nvSpPr>
        <xdr:cNvPr id="518" name="消防費最小値テキスト">
          <a:extLst>
            <a:ext uri="{FF2B5EF4-FFF2-40B4-BE49-F238E27FC236}">
              <a16:creationId xmlns:a16="http://schemas.microsoft.com/office/drawing/2014/main" id="{00000000-0008-0000-0700-000006020000}"/>
            </a:ext>
          </a:extLst>
        </xdr:cNvPr>
        <xdr:cNvSpPr txBox="1"/>
      </xdr:nvSpPr>
      <xdr:spPr>
        <a:xfrm>
          <a:off x="16370300" y="6561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42692</xdr:rowOff>
    </xdr:from>
    <xdr:to>
      <xdr:col>86</xdr:col>
      <xdr:colOff>25400</xdr:colOff>
      <xdr:row>38</xdr:row>
      <xdr:rowOff>42692</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6230600" y="6557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54259</xdr:rowOff>
    </xdr:from>
    <xdr:ext cx="599010" cy="259045"/>
    <xdr:sp macro="" textlink="">
      <xdr:nvSpPr>
        <xdr:cNvPr id="520" name="消防費最大値テキスト">
          <a:extLst>
            <a:ext uri="{FF2B5EF4-FFF2-40B4-BE49-F238E27FC236}">
              <a16:creationId xmlns:a16="http://schemas.microsoft.com/office/drawing/2014/main" id="{00000000-0008-0000-0700-000008020000}"/>
            </a:ext>
          </a:extLst>
        </xdr:cNvPr>
        <xdr:cNvSpPr txBox="1"/>
      </xdr:nvSpPr>
      <xdr:spPr>
        <a:xfrm>
          <a:off x="16370300" y="4854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104,467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29</xdr:row>
      <xdr:rowOff>107582</xdr:rowOff>
    </xdr:from>
    <xdr:to>
      <xdr:col>86</xdr:col>
      <xdr:colOff>25400</xdr:colOff>
      <xdr:row>29</xdr:row>
      <xdr:rowOff>107582</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50796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5169</xdr:rowOff>
    </xdr:from>
    <xdr:to>
      <xdr:col>85</xdr:col>
      <xdr:colOff>127000</xdr:colOff>
      <xdr:row>36</xdr:row>
      <xdr:rowOff>123878</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5481300" y="6177369"/>
          <a:ext cx="838200" cy="118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23256</xdr:rowOff>
    </xdr:from>
    <xdr:ext cx="534377" cy="259045"/>
    <xdr:sp macro="" textlink="">
      <xdr:nvSpPr>
        <xdr:cNvPr id="523" name="消防費平均値テキスト">
          <a:extLst>
            <a:ext uri="{FF2B5EF4-FFF2-40B4-BE49-F238E27FC236}">
              <a16:creationId xmlns:a16="http://schemas.microsoft.com/office/drawing/2014/main" id="{00000000-0008-0000-0700-00000B020000}"/>
            </a:ext>
          </a:extLst>
        </xdr:cNvPr>
        <xdr:cNvSpPr txBox="1"/>
      </xdr:nvSpPr>
      <xdr:spPr>
        <a:xfrm>
          <a:off x="16370300" y="61954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44829</xdr:rowOff>
    </xdr:from>
    <xdr:to>
      <xdr:col>85</xdr:col>
      <xdr:colOff>177800</xdr:colOff>
      <xdr:row>36</xdr:row>
      <xdr:rowOff>146429</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6268700" y="6217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86452</xdr:rowOff>
    </xdr:from>
    <xdr:to>
      <xdr:col>81</xdr:col>
      <xdr:colOff>50800</xdr:colOff>
      <xdr:row>36</xdr:row>
      <xdr:rowOff>123878</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4592300" y="6258652"/>
          <a:ext cx="889000" cy="37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86630</xdr:rowOff>
    </xdr:from>
    <xdr:to>
      <xdr:col>81</xdr:col>
      <xdr:colOff>101600</xdr:colOff>
      <xdr:row>37</xdr:row>
      <xdr:rowOff>16780</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5430500" y="6258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7907</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5214111" y="6351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59217</xdr:rowOff>
    </xdr:from>
    <xdr:to>
      <xdr:col>76</xdr:col>
      <xdr:colOff>114300</xdr:colOff>
      <xdr:row>36</xdr:row>
      <xdr:rowOff>86452</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a:off x="13703300" y="6231417"/>
          <a:ext cx="889000" cy="2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118079</xdr:rowOff>
    </xdr:from>
    <xdr:to>
      <xdr:col>76</xdr:col>
      <xdr:colOff>165100</xdr:colOff>
      <xdr:row>37</xdr:row>
      <xdr:rowOff>48229</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4541500" y="6290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39356</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325111" y="6383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59217</xdr:rowOff>
    </xdr:from>
    <xdr:to>
      <xdr:col>71</xdr:col>
      <xdr:colOff>177800</xdr:colOff>
      <xdr:row>36</xdr:row>
      <xdr:rowOff>112856</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flipV="1">
          <a:off x="12814300" y="6231417"/>
          <a:ext cx="889000" cy="53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93635</xdr:rowOff>
    </xdr:from>
    <xdr:to>
      <xdr:col>72</xdr:col>
      <xdr:colOff>38100</xdr:colOff>
      <xdr:row>37</xdr:row>
      <xdr:rowOff>23785</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3652500" y="6265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14912</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3436111" y="6358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36469</xdr:rowOff>
    </xdr:from>
    <xdr:to>
      <xdr:col>67</xdr:col>
      <xdr:colOff>101600</xdr:colOff>
      <xdr:row>36</xdr:row>
      <xdr:rowOff>138069</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2763500" y="6208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154596</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547111" y="5983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125819</xdr:rowOff>
    </xdr:from>
    <xdr:to>
      <xdr:col>85</xdr:col>
      <xdr:colOff>177800</xdr:colOff>
      <xdr:row>36</xdr:row>
      <xdr:rowOff>55969</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6268700" y="6126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148696</xdr:rowOff>
    </xdr:from>
    <xdr:ext cx="534377" cy="259045"/>
    <xdr:sp macro="" textlink="">
      <xdr:nvSpPr>
        <xdr:cNvPr id="542" name="消防費該当値テキスト">
          <a:extLst>
            <a:ext uri="{FF2B5EF4-FFF2-40B4-BE49-F238E27FC236}">
              <a16:creationId xmlns:a16="http://schemas.microsoft.com/office/drawing/2014/main" id="{00000000-0008-0000-0700-00001E020000}"/>
            </a:ext>
          </a:extLst>
        </xdr:cNvPr>
        <xdr:cNvSpPr txBox="1"/>
      </xdr:nvSpPr>
      <xdr:spPr>
        <a:xfrm>
          <a:off x="16370300" y="5977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73078</xdr:rowOff>
    </xdr:from>
    <xdr:to>
      <xdr:col>81</xdr:col>
      <xdr:colOff>101600</xdr:colOff>
      <xdr:row>37</xdr:row>
      <xdr:rowOff>3228</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5430500" y="6245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19755</xdr:rowOff>
    </xdr:from>
    <xdr:ext cx="534377"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5214111" y="6020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35652</xdr:rowOff>
    </xdr:from>
    <xdr:to>
      <xdr:col>76</xdr:col>
      <xdr:colOff>165100</xdr:colOff>
      <xdr:row>36</xdr:row>
      <xdr:rowOff>137252</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4541500" y="6207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153779</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4325111" y="5983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8417</xdr:rowOff>
    </xdr:from>
    <xdr:to>
      <xdr:col>72</xdr:col>
      <xdr:colOff>38100</xdr:colOff>
      <xdr:row>36</xdr:row>
      <xdr:rowOff>110017</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3652500" y="6180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126544</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3436111" y="5955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62056</xdr:rowOff>
    </xdr:from>
    <xdr:to>
      <xdr:col>67</xdr:col>
      <xdr:colOff>101600</xdr:colOff>
      <xdr:row>36</xdr:row>
      <xdr:rowOff>163656</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2763500" y="6234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154783</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2547111" y="6326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84,597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教育費グラフ枠">
          <a:extLst>
            <a:ext uri="{FF2B5EF4-FFF2-40B4-BE49-F238E27FC236}">
              <a16:creationId xmlns:a16="http://schemas.microsoft.com/office/drawing/2014/main" id="{00000000-0008-0000-07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119135</xdr:rowOff>
    </xdr:from>
    <xdr:to>
      <xdr:col>85</xdr:col>
      <xdr:colOff>126364</xdr:colOff>
      <xdr:row>57</xdr:row>
      <xdr:rowOff>142027</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flipV="1">
          <a:off x="16317595" y="8863085"/>
          <a:ext cx="1269" cy="10515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145854</xdr:rowOff>
    </xdr:from>
    <xdr:ext cx="534377" cy="259045"/>
    <xdr:sp macro="" textlink="">
      <xdr:nvSpPr>
        <xdr:cNvPr id="573" name="教育費最小値テキスト">
          <a:extLst>
            <a:ext uri="{FF2B5EF4-FFF2-40B4-BE49-F238E27FC236}">
              <a16:creationId xmlns:a16="http://schemas.microsoft.com/office/drawing/2014/main" id="{00000000-0008-0000-0700-00003D020000}"/>
            </a:ext>
          </a:extLst>
        </xdr:cNvPr>
        <xdr:cNvSpPr txBox="1"/>
      </xdr:nvSpPr>
      <xdr:spPr>
        <a:xfrm>
          <a:off x="16370300" y="9918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142027</xdr:rowOff>
    </xdr:from>
    <xdr:to>
      <xdr:col>86</xdr:col>
      <xdr:colOff>25400</xdr:colOff>
      <xdr:row>57</xdr:row>
      <xdr:rowOff>142027</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6230600" y="9914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65812</xdr:rowOff>
    </xdr:from>
    <xdr:ext cx="599010" cy="259045"/>
    <xdr:sp macro="" textlink="">
      <xdr:nvSpPr>
        <xdr:cNvPr id="575" name="教育費最大値テキスト">
          <a:extLst>
            <a:ext uri="{FF2B5EF4-FFF2-40B4-BE49-F238E27FC236}">
              <a16:creationId xmlns:a16="http://schemas.microsoft.com/office/drawing/2014/main" id="{00000000-0008-0000-0700-00003F020000}"/>
            </a:ext>
          </a:extLst>
        </xdr:cNvPr>
        <xdr:cNvSpPr txBox="1"/>
      </xdr:nvSpPr>
      <xdr:spPr>
        <a:xfrm>
          <a:off x="16370300" y="86383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266,998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119135</xdr:rowOff>
    </xdr:from>
    <xdr:to>
      <xdr:col>86</xdr:col>
      <xdr:colOff>25400</xdr:colOff>
      <xdr:row>51</xdr:row>
      <xdr:rowOff>119135</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6230600" y="8863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76327</xdr:rowOff>
    </xdr:from>
    <xdr:to>
      <xdr:col>85</xdr:col>
      <xdr:colOff>127000</xdr:colOff>
      <xdr:row>57</xdr:row>
      <xdr:rowOff>105762</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5481300" y="9848977"/>
          <a:ext cx="838200" cy="2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44820</xdr:rowOff>
    </xdr:from>
    <xdr:ext cx="534377" cy="259045"/>
    <xdr:sp macro="" textlink="">
      <xdr:nvSpPr>
        <xdr:cNvPr id="578" name="教育費平均値テキスト">
          <a:extLst>
            <a:ext uri="{FF2B5EF4-FFF2-40B4-BE49-F238E27FC236}">
              <a16:creationId xmlns:a16="http://schemas.microsoft.com/office/drawing/2014/main" id="{00000000-0008-0000-0700-000042020000}"/>
            </a:ext>
          </a:extLst>
        </xdr:cNvPr>
        <xdr:cNvSpPr txBox="1"/>
      </xdr:nvSpPr>
      <xdr:spPr>
        <a:xfrm>
          <a:off x="16370300" y="94745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21943</xdr:rowOff>
    </xdr:from>
    <xdr:to>
      <xdr:col>85</xdr:col>
      <xdr:colOff>177800</xdr:colOff>
      <xdr:row>56</xdr:row>
      <xdr:rowOff>123543</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6268700" y="9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75546</xdr:rowOff>
    </xdr:from>
    <xdr:to>
      <xdr:col>81</xdr:col>
      <xdr:colOff>50800</xdr:colOff>
      <xdr:row>57</xdr:row>
      <xdr:rowOff>76327</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4592300" y="9848196"/>
          <a:ext cx="889000" cy="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64463</xdr:rowOff>
    </xdr:from>
    <xdr:to>
      <xdr:col>81</xdr:col>
      <xdr:colOff>101600</xdr:colOff>
      <xdr:row>56</xdr:row>
      <xdr:rowOff>166063</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5430500" y="966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11140</xdr:rowOff>
    </xdr:from>
    <xdr:ext cx="534377"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5214111" y="9440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167374</xdr:rowOff>
    </xdr:from>
    <xdr:to>
      <xdr:col>76</xdr:col>
      <xdr:colOff>114300</xdr:colOff>
      <xdr:row>57</xdr:row>
      <xdr:rowOff>75546</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a:off x="13703300" y="9597124"/>
          <a:ext cx="889000" cy="251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112588</xdr:rowOff>
    </xdr:from>
    <xdr:to>
      <xdr:col>76</xdr:col>
      <xdr:colOff>165100</xdr:colOff>
      <xdr:row>57</xdr:row>
      <xdr:rowOff>42738</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4541500" y="9713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59265</xdr:rowOff>
    </xdr:from>
    <xdr:ext cx="534377"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4325111" y="9489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167374</xdr:rowOff>
    </xdr:from>
    <xdr:to>
      <xdr:col>71</xdr:col>
      <xdr:colOff>177800</xdr:colOff>
      <xdr:row>56</xdr:row>
      <xdr:rowOff>27700</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flipV="1">
          <a:off x="12814300" y="9597124"/>
          <a:ext cx="889000" cy="31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115157</xdr:rowOff>
    </xdr:from>
    <xdr:to>
      <xdr:col>72</xdr:col>
      <xdr:colOff>38100</xdr:colOff>
      <xdr:row>57</xdr:row>
      <xdr:rowOff>45307</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3652500" y="9716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36434</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3436111" y="9809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65610</xdr:rowOff>
    </xdr:from>
    <xdr:to>
      <xdr:col>67</xdr:col>
      <xdr:colOff>101600</xdr:colOff>
      <xdr:row>56</xdr:row>
      <xdr:rowOff>167210</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2763500" y="9666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158337</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2547111" y="9759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54962</xdr:rowOff>
    </xdr:from>
    <xdr:to>
      <xdr:col>85</xdr:col>
      <xdr:colOff>177800</xdr:colOff>
      <xdr:row>57</xdr:row>
      <xdr:rowOff>156562</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6268700" y="9827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141339</xdr:rowOff>
    </xdr:from>
    <xdr:ext cx="534377" cy="259045"/>
    <xdr:sp macro="" textlink="">
      <xdr:nvSpPr>
        <xdr:cNvPr id="597" name="教育費該当値テキスト">
          <a:extLst>
            <a:ext uri="{FF2B5EF4-FFF2-40B4-BE49-F238E27FC236}">
              <a16:creationId xmlns:a16="http://schemas.microsoft.com/office/drawing/2014/main" id="{00000000-0008-0000-0700-000055020000}"/>
            </a:ext>
          </a:extLst>
        </xdr:cNvPr>
        <xdr:cNvSpPr txBox="1"/>
      </xdr:nvSpPr>
      <xdr:spPr>
        <a:xfrm>
          <a:off x="16370300" y="9742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25527</xdr:rowOff>
    </xdr:from>
    <xdr:to>
      <xdr:col>81</xdr:col>
      <xdr:colOff>101600</xdr:colOff>
      <xdr:row>57</xdr:row>
      <xdr:rowOff>127127</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5430500" y="9798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118254</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5214111" y="9890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24746</xdr:rowOff>
    </xdr:from>
    <xdr:to>
      <xdr:col>76</xdr:col>
      <xdr:colOff>165100</xdr:colOff>
      <xdr:row>57</xdr:row>
      <xdr:rowOff>126346</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4541500" y="9797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117473</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4325111" y="9890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116574</xdr:rowOff>
    </xdr:from>
    <xdr:to>
      <xdr:col>72</xdr:col>
      <xdr:colOff>38100</xdr:colOff>
      <xdr:row>56</xdr:row>
      <xdr:rowOff>46724</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3652500" y="9546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54</xdr:row>
      <xdr:rowOff>63251</xdr:rowOff>
    </xdr:from>
    <xdr:ext cx="599010"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3403795" y="93215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148350</xdr:rowOff>
    </xdr:from>
    <xdr:to>
      <xdr:col>67</xdr:col>
      <xdr:colOff>101600</xdr:colOff>
      <xdr:row>56</xdr:row>
      <xdr:rowOff>78500</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2763500" y="95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95027</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2547111" y="9353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6" name="災害復旧費グラフ枠">
          <a:extLst>
            <a:ext uri="{FF2B5EF4-FFF2-40B4-BE49-F238E27FC236}">
              <a16:creationId xmlns:a16="http://schemas.microsoft.com/office/drawing/2014/main" id="{00000000-0008-0000-0700-000072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57793</xdr:rowOff>
    </xdr:from>
    <xdr:to>
      <xdr:col>85</xdr:col>
      <xdr:colOff>126364</xdr:colOff>
      <xdr:row>78</xdr:row>
      <xdr:rowOff>139700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flipV="1">
          <a:off x="16317595" y="12230743"/>
          <a:ext cx="1269" cy="12820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8" name="災害復旧費最小値テキスト">
          <a:extLst>
            <a:ext uri="{FF2B5EF4-FFF2-40B4-BE49-F238E27FC236}">
              <a16:creationId xmlns:a16="http://schemas.microsoft.com/office/drawing/2014/main" id="{00000000-0008-0000-0700-000074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4470</xdr:rowOff>
    </xdr:from>
    <xdr:ext cx="534377" cy="259045"/>
    <xdr:sp macro="" textlink="">
      <xdr:nvSpPr>
        <xdr:cNvPr id="630" name="災害復旧費最大値テキスト">
          <a:extLst>
            <a:ext uri="{FF2B5EF4-FFF2-40B4-BE49-F238E27FC236}">
              <a16:creationId xmlns:a16="http://schemas.microsoft.com/office/drawing/2014/main" id="{00000000-0008-0000-0700-000076020000}"/>
            </a:ext>
          </a:extLst>
        </xdr:cNvPr>
        <xdr:cNvSpPr txBox="1"/>
      </xdr:nvSpPr>
      <xdr:spPr>
        <a:xfrm>
          <a:off x="16370300" y="12005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56,083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57793</xdr:rowOff>
    </xdr:from>
    <xdr:to>
      <xdr:col>86</xdr:col>
      <xdr:colOff>25400</xdr:colOff>
      <xdr:row>71</xdr:row>
      <xdr:rowOff>57793</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6230600" y="12230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73</xdr:row>
      <xdr:rowOff>164137</xdr:rowOff>
    </xdr:from>
    <xdr:to>
      <xdr:col>85</xdr:col>
      <xdr:colOff>127000</xdr:colOff>
      <xdr:row>76</xdr:row>
      <xdr:rowOff>7181</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flipV="1">
          <a:off x="15481300" y="12679987"/>
          <a:ext cx="838200" cy="357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6222</xdr:rowOff>
    </xdr:from>
    <xdr:ext cx="469744" cy="259045"/>
    <xdr:sp macro="" textlink="">
      <xdr:nvSpPr>
        <xdr:cNvPr id="633" name="災害復旧費平均値テキスト">
          <a:extLst>
            <a:ext uri="{FF2B5EF4-FFF2-40B4-BE49-F238E27FC236}">
              <a16:creationId xmlns:a16="http://schemas.microsoft.com/office/drawing/2014/main" id="{00000000-0008-0000-0700-000079020000}"/>
            </a:ext>
          </a:extLst>
        </xdr:cNvPr>
        <xdr:cNvSpPr txBox="1"/>
      </xdr:nvSpPr>
      <xdr:spPr>
        <a:xfrm>
          <a:off x="16370300" y="133793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27795</xdr:rowOff>
    </xdr:from>
    <xdr:to>
      <xdr:col>85</xdr:col>
      <xdr:colOff>177800</xdr:colOff>
      <xdr:row>78</xdr:row>
      <xdr:rowOff>129395</xdr:rowOff>
    </xdr:to>
    <xdr:sp macro="" textlink="">
      <xdr:nvSpPr>
        <xdr:cNvPr id="634" name="フローチャート: 判断 633">
          <a:extLst>
            <a:ext uri="{FF2B5EF4-FFF2-40B4-BE49-F238E27FC236}">
              <a16:creationId xmlns:a16="http://schemas.microsoft.com/office/drawing/2014/main" id="{00000000-0008-0000-0700-00007A020000}"/>
            </a:ext>
          </a:extLst>
        </xdr:cNvPr>
        <xdr:cNvSpPr/>
      </xdr:nvSpPr>
      <xdr:spPr>
        <a:xfrm>
          <a:off x="16268700" y="13400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7181</xdr:rowOff>
    </xdr:from>
    <xdr:to>
      <xdr:col>81</xdr:col>
      <xdr:colOff>50800</xdr:colOff>
      <xdr:row>77</xdr:row>
      <xdr:rowOff>104587</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flipV="1">
          <a:off x="14592300" y="13037381"/>
          <a:ext cx="889000" cy="268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155674</xdr:rowOff>
    </xdr:from>
    <xdr:to>
      <xdr:col>81</xdr:col>
      <xdr:colOff>101600</xdr:colOff>
      <xdr:row>78</xdr:row>
      <xdr:rowOff>85824</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5430500" y="13357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76951</xdr:rowOff>
    </xdr:from>
    <xdr:ext cx="469744"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5246428" y="13450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44122</xdr:rowOff>
    </xdr:from>
    <xdr:to>
      <xdr:col>76</xdr:col>
      <xdr:colOff>114300</xdr:colOff>
      <xdr:row>77</xdr:row>
      <xdr:rowOff>104587</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3703300" y="12902872"/>
          <a:ext cx="889000" cy="403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102960</xdr:rowOff>
    </xdr:from>
    <xdr:to>
      <xdr:col>76</xdr:col>
      <xdr:colOff>165100</xdr:colOff>
      <xdr:row>78</xdr:row>
      <xdr:rowOff>33110</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4541500" y="13304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24237</xdr:rowOff>
    </xdr:from>
    <xdr:ext cx="469744"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4357428" y="13397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14633</xdr:rowOff>
    </xdr:from>
    <xdr:to>
      <xdr:col>71</xdr:col>
      <xdr:colOff>177800</xdr:colOff>
      <xdr:row>75</xdr:row>
      <xdr:rowOff>44122</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2814300" y="12873383"/>
          <a:ext cx="889000" cy="29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102319</xdr:rowOff>
    </xdr:from>
    <xdr:to>
      <xdr:col>72</xdr:col>
      <xdr:colOff>38100</xdr:colOff>
      <xdr:row>78</xdr:row>
      <xdr:rowOff>32469</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3652500" y="13303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23596</xdr:rowOff>
    </xdr:from>
    <xdr:ext cx="469744"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3468428" y="133966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140357</xdr:rowOff>
    </xdr:from>
    <xdr:to>
      <xdr:col>67</xdr:col>
      <xdr:colOff>101600</xdr:colOff>
      <xdr:row>78</xdr:row>
      <xdr:rowOff>70507</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2763500" y="13342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61634</xdr:rowOff>
    </xdr:from>
    <xdr:ext cx="469744"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2579428" y="13434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73</xdr:row>
      <xdr:rowOff>113337</xdr:rowOff>
    </xdr:from>
    <xdr:to>
      <xdr:col>85</xdr:col>
      <xdr:colOff>177800</xdr:colOff>
      <xdr:row>74</xdr:row>
      <xdr:rowOff>43487</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6268700" y="12629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72</xdr:row>
      <xdr:rowOff>136214</xdr:rowOff>
    </xdr:from>
    <xdr:ext cx="534377" cy="259045"/>
    <xdr:sp macro="" textlink="">
      <xdr:nvSpPr>
        <xdr:cNvPr id="652" name="災害復旧費該当値テキスト">
          <a:extLst>
            <a:ext uri="{FF2B5EF4-FFF2-40B4-BE49-F238E27FC236}">
              <a16:creationId xmlns:a16="http://schemas.microsoft.com/office/drawing/2014/main" id="{00000000-0008-0000-0700-00008C020000}"/>
            </a:ext>
          </a:extLst>
        </xdr:cNvPr>
        <xdr:cNvSpPr txBox="1"/>
      </xdr:nvSpPr>
      <xdr:spPr>
        <a:xfrm>
          <a:off x="16370300" y="12480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127831</xdr:rowOff>
    </xdr:from>
    <xdr:to>
      <xdr:col>81</xdr:col>
      <xdr:colOff>101600</xdr:colOff>
      <xdr:row>76</xdr:row>
      <xdr:rowOff>57981</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5430500" y="12986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74508</xdr:rowOff>
    </xdr:from>
    <xdr:ext cx="534377"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5214111" y="12761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53787</xdr:rowOff>
    </xdr:from>
    <xdr:to>
      <xdr:col>76</xdr:col>
      <xdr:colOff>165100</xdr:colOff>
      <xdr:row>77</xdr:row>
      <xdr:rowOff>155387</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4541500" y="13255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464</xdr:rowOff>
    </xdr:from>
    <xdr:ext cx="469744"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4357428" y="130306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164772</xdr:rowOff>
    </xdr:from>
    <xdr:to>
      <xdr:col>72</xdr:col>
      <xdr:colOff>38100</xdr:colOff>
      <xdr:row>75</xdr:row>
      <xdr:rowOff>94922</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3652500" y="12852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111449</xdr:rowOff>
    </xdr:from>
    <xdr:ext cx="534377"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3436111" y="12627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135283</xdr:rowOff>
    </xdr:from>
    <xdr:to>
      <xdr:col>67</xdr:col>
      <xdr:colOff>101600</xdr:colOff>
      <xdr:row>75</xdr:row>
      <xdr:rowOff>65433</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2763500" y="12822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81960</xdr:rowOff>
    </xdr:from>
    <xdr:ext cx="534377"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547111" y="12597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1" name="公債費グラフ枠">
          <a:extLst>
            <a:ext uri="{FF2B5EF4-FFF2-40B4-BE49-F238E27FC236}">
              <a16:creationId xmlns:a16="http://schemas.microsoft.com/office/drawing/2014/main" id="{00000000-0008-0000-0700-0000A9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100464</xdr:rowOff>
    </xdr:from>
    <xdr:to>
      <xdr:col>85</xdr:col>
      <xdr:colOff>126364</xdr:colOff>
      <xdr:row>98</xdr:row>
      <xdr:rowOff>74544</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flipV="1">
          <a:off x="16317595" y="15873864"/>
          <a:ext cx="1269" cy="1002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78371</xdr:rowOff>
    </xdr:from>
    <xdr:ext cx="534377" cy="259045"/>
    <xdr:sp macro="" textlink="">
      <xdr:nvSpPr>
        <xdr:cNvPr id="683" name="公債費最小値テキスト">
          <a:extLst>
            <a:ext uri="{FF2B5EF4-FFF2-40B4-BE49-F238E27FC236}">
              <a16:creationId xmlns:a16="http://schemas.microsoft.com/office/drawing/2014/main" id="{00000000-0008-0000-0700-0000AB020000}"/>
            </a:ext>
          </a:extLst>
        </xdr:cNvPr>
        <xdr:cNvSpPr txBox="1"/>
      </xdr:nvSpPr>
      <xdr:spPr>
        <a:xfrm>
          <a:off x="16370300" y="16880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74544</xdr:rowOff>
    </xdr:from>
    <xdr:to>
      <xdr:col>86</xdr:col>
      <xdr:colOff>25400</xdr:colOff>
      <xdr:row>98</xdr:row>
      <xdr:rowOff>74544</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6230600" y="16876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91</xdr:row>
      <xdr:rowOff>47141</xdr:rowOff>
    </xdr:from>
    <xdr:ext cx="599010" cy="259045"/>
    <xdr:sp macro="" textlink="">
      <xdr:nvSpPr>
        <xdr:cNvPr id="685" name="公債費最大値テキスト">
          <a:extLst>
            <a:ext uri="{FF2B5EF4-FFF2-40B4-BE49-F238E27FC236}">
              <a16:creationId xmlns:a16="http://schemas.microsoft.com/office/drawing/2014/main" id="{00000000-0008-0000-0700-0000AD020000}"/>
            </a:ext>
          </a:extLst>
        </xdr:cNvPr>
        <xdr:cNvSpPr txBox="1"/>
      </xdr:nvSpPr>
      <xdr:spPr>
        <a:xfrm>
          <a:off x="16370300" y="156490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233,582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92</xdr:row>
      <xdr:rowOff>100464</xdr:rowOff>
    </xdr:from>
    <xdr:to>
      <xdr:col>86</xdr:col>
      <xdr:colOff>25400</xdr:colOff>
      <xdr:row>92</xdr:row>
      <xdr:rowOff>100464</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6230600" y="15873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137788</xdr:rowOff>
    </xdr:from>
    <xdr:to>
      <xdr:col>85</xdr:col>
      <xdr:colOff>127000</xdr:colOff>
      <xdr:row>95</xdr:row>
      <xdr:rowOff>142956</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5481300" y="16425538"/>
          <a:ext cx="838200" cy="5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119781</xdr:rowOff>
    </xdr:from>
    <xdr:ext cx="534377" cy="259045"/>
    <xdr:sp macro="" textlink="">
      <xdr:nvSpPr>
        <xdr:cNvPr id="688" name="公債費平均値テキスト">
          <a:extLst>
            <a:ext uri="{FF2B5EF4-FFF2-40B4-BE49-F238E27FC236}">
              <a16:creationId xmlns:a16="http://schemas.microsoft.com/office/drawing/2014/main" id="{00000000-0008-0000-0700-0000B0020000}"/>
            </a:ext>
          </a:extLst>
        </xdr:cNvPr>
        <xdr:cNvSpPr txBox="1"/>
      </xdr:nvSpPr>
      <xdr:spPr>
        <a:xfrm>
          <a:off x="16370300" y="165789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141354</xdr:rowOff>
    </xdr:from>
    <xdr:to>
      <xdr:col>85</xdr:col>
      <xdr:colOff>177800</xdr:colOff>
      <xdr:row>97</xdr:row>
      <xdr:rowOff>71504</xdr:rowOff>
    </xdr:to>
    <xdr:sp macro="" textlink="">
      <xdr:nvSpPr>
        <xdr:cNvPr id="689" name="フローチャート: 判断 688">
          <a:extLst>
            <a:ext uri="{FF2B5EF4-FFF2-40B4-BE49-F238E27FC236}">
              <a16:creationId xmlns:a16="http://schemas.microsoft.com/office/drawing/2014/main" id="{00000000-0008-0000-0700-0000B1020000}"/>
            </a:ext>
          </a:extLst>
        </xdr:cNvPr>
        <xdr:cNvSpPr/>
      </xdr:nvSpPr>
      <xdr:spPr>
        <a:xfrm>
          <a:off x="16268700" y="16600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137788</xdr:rowOff>
    </xdr:from>
    <xdr:to>
      <xdr:col>81</xdr:col>
      <xdr:colOff>50800</xdr:colOff>
      <xdr:row>95</xdr:row>
      <xdr:rowOff>157956</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flipV="1">
          <a:off x="14592300" y="16425538"/>
          <a:ext cx="889000" cy="20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136838</xdr:rowOff>
    </xdr:from>
    <xdr:to>
      <xdr:col>81</xdr:col>
      <xdr:colOff>101600</xdr:colOff>
      <xdr:row>97</xdr:row>
      <xdr:rowOff>66988</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5430500" y="16596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58115</xdr:rowOff>
    </xdr:from>
    <xdr:ext cx="534377"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5214111" y="16688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95</xdr:row>
      <xdr:rowOff>157956</xdr:rowOff>
    </xdr:from>
    <xdr:to>
      <xdr:col>76</xdr:col>
      <xdr:colOff>114300</xdr:colOff>
      <xdr:row>96</xdr:row>
      <xdr:rowOff>30900</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flipV="1">
          <a:off x="13703300" y="16445706"/>
          <a:ext cx="889000" cy="44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143188</xdr:rowOff>
    </xdr:from>
    <xdr:to>
      <xdr:col>76</xdr:col>
      <xdr:colOff>165100</xdr:colOff>
      <xdr:row>97</xdr:row>
      <xdr:rowOff>73338</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4541500" y="1660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64465</xdr:rowOff>
    </xdr:from>
    <xdr:ext cx="534377"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4325111" y="16695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30900</xdr:rowOff>
    </xdr:from>
    <xdr:to>
      <xdr:col>71</xdr:col>
      <xdr:colOff>177800</xdr:colOff>
      <xdr:row>96</xdr:row>
      <xdr:rowOff>65839</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flipV="1">
          <a:off x="12814300" y="16490100"/>
          <a:ext cx="889000" cy="34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158390</xdr:rowOff>
    </xdr:from>
    <xdr:to>
      <xdr:col>72</xdr:col>
      <xdr:colOff>38100</xdr:colOff>
      <xdr:row>97</xdr:row>
      <xdr:rowOff>88540</xdr:rowOff>
    </xdr:to>
    <xdr:sp macro="" textlink="">
      <xdr:nvSpPr>
        <xdr:cNvPr id="697" name="フローチャート: 判断 696">
          <a:extLst>
            <a:ext uri="{FF2B5EF4-FFF2-40B4-BE49-F238E27FC236}">
              <a16:creationId xmlns:a16="http://schemas.microsoft.com/office/drawing/2014/main" id="{00000000-0008-0000-0700-0000B9020000}"/>
            </a:ext>
          </a:extLst>
        </xdr:cNvPr>
        <xdr:cNvSpPr/>
      </xdr:nvSpPr>
      <xdr:spPr>
        <a:xfrm>
          <a:off x="13652500" y="16617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79667</xdr:rowOff>
    </xdr:from>
    <xdr:ext cx="534377"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3436111" y="16710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167086</xdr:rowOff>
    </xdr:from>
    <xdr:to>
      <xdr:col>67</xdr:col>
      <xdr:colOff>101600</xdr:colOff>
      <xdr:row>97</xdr:row>
      <xdr:rowOff>97236</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2763500" y="16626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88363</xdr:rowOff>
    </xdr:from>
    <xdr:ext cx="534377"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2547111" y="16719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92156</xdr:rowOff>
    </xdr:from>
    <xdr:to>
      <xdr:col>85</xdr:col>
      <xdr:colOff>177800</xdr:colOff>
      <xdr:row>96</xdr:row>
      <xdr:rowOff>22306</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6268700" y="16379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115033</xdr:rowOff>
    </xdr:from>
    <xdr:ext cx="599010" cy="259045"/>
    <xdr:sp macro="" textlink="">
      <xdr:nvSpPr>
        <xdr:cNvPr id="707" name="公債費該当値テキスト">
          <a:extLst>
            <a:ext uri="{FF2B5EF4-FFF2-40B4-BE49-F238E27FC236}">
              <a16:creationId xmlns:a16="http://schemas.microsoft.com/office/drawing/2014/main" id="{00000000-0008-0000-0700-0000C3020000}"/>
            </a:ext>
          </a:extLst>
        </xdr:cNvPr>
        <xdr:cNvSpPr txBox="1"/>
      </xdr:nvSpPr>
      <xdr:spPr>
        <a:xfrm>
          <a:off x="16370300" y="162313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86988</xdr:rowOff>
    </xdr:from>
    <xdr:to>
      <xdr:col>81</xdr:col>
      <xdr:colOff>101600</xdr:colOff>
      <xdr:row>96</xdr:row>
      <xdr:rowOff>17138</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5430500" y="16374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94</xdr:row>
      <xdr:rowOff>33665</xdr:rowOff>
    </xdr:from>
    <xdr:ext cx="59901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5181795" y="161499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107156</xdr:rowOff>
    </xdr:from>
    <xdr:to>
      <xdr:col>76</xdr:col>
      <xdr:colOff>165100</xdr:colOff>
      <xdr:row>96</xdr:row>
      <xdr:rowOff>37306</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4541500" y="16394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94</xdr:row>
      <xdr:rowOff>53833</xdr:rowOff>
    </xdr:from>
    <xdr:ext cx="59901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4292795" y="161701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95</xdr:row>
      <xdr:rowOff>151550</xdr:rowOff>
    </xdr:from>
    <xdr:to>
      <xdr:col>72</xdr:col>
      <xdr:colOff>38100</xdr:colOff>
      <xdr:row>96</xdr:row>
      <xdr:rowOff>81700</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3652500" y="164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98227</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436111" y="16214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15039</xdr:rowOff>
    </xdr:from>
    <xdr:to>
      <xdr:col>67</xdr:col>
      <xdr:colOff>101600</xdr:colOff>
      <xdr:row>96</xdr:row>
      <xdr:rowOff>116639</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2763500" y="16474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133166</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547111" y="16249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5" name="直線コネクタ 724">
          <a:extLst>
            <a:ext uri="{FF2B5EF4-FFF2-40B4-BE49-F238E27FC236}">
              <a16:creationId xmlns:a16="http://schemas.microsoft.com/office/drawing/2014/main" id="{00000000-0008-0000-0700-0000D5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38299</xdr:rowOff>
    </xdr:from>
    <xdr:ext cx="467179"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820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0" name="諸支出金グラフ枠">
          <a:extLst>
            <a:ext uri="{FF2B5EF4-FFF2-40B4-BE49-F238E27FC236}">
              <a16:creationId xmlns:a16="http://schemas.microsoft.com/office/drawing/2014/main" id="{00000000-0008-0000-0700-0000E4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107043</xdr:rowOff>
    </xdr:from>
    <xdr:to>
      <xdr:col>116</xdr:col>
      <xdr:colOff>62864</xdr:colOff>
      <xdr:row>39</xdr:row>
      <xdr:rowOff>98878</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flipV="1">
          <a:off x="22159595" y="5250543"/>
          <a:ext cx="1269" cy="1534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2" name="諸支出金最小値テキスト">
          <a:extLst>
            <a:ext uri="{FF2B5EF4-FFF2-40B4-BE49-F238E27FC236}">
              <a16:creationId xmlns:a16="http://schemas.microsoft.com/office/drawing/2014/main" id="{00000000-0008-0000-0700-0000E6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53720</xdr:rowOff>
    </xdr:from>
    <xdr:ext cx="469744" cy="259045"/>
    <xdr:sp macro="" textlink="">
      <xdr:nvSpPr>
        <xdr:cNvPr id="744" name="諸支出金最大値テキスト">
          <a:extLst>
            <a:ext uri="{FF2B5EF4-FFF2-40B4-BE49-F238E27FC236}">
              <a16:creationId xmlns:a16="http://schemas.microsoft.com/office/drawing/2014/main" id="{00000000-0008-0000-0700-0000E8020000}"/>
            </a:ext>
          </a:extLst>
        </xdr:cNvPr>
        <xdr:cNvSpPr txBox="1"/>
      </xdr:nvSpPr>
      <xdr:spPr>
        <a:xfrm>
          <a:off x="22212300" y="5025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4,700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107043</xdr:rowOff>
    </xdr:from>
    <xdr:to>
      <xdr:col>116</xdr:col>
      <xdr:colOff>152400</xdr:colOff>
      <xdr:row>30</xdr:row>
      <xdr:rowOff>107043</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2072600" y="5250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9560</xdr:rowOff>
    </xdr:from>
    <xdr:ext cx="378565" cy="259045"/>
    <xdr:sp macro="" textlink="">
      <xdr:nvSpPr>
        <xdr:cNvPr id="747" name="諸支出金平均値テキスト">
          <a:extLst>
            <a:ext uri="{FF2B5EF4-FFF2-40B4-BE49-F238E27FC236}">
              <a16:creationId xmlns:a16="http://schemas.microsoft.com/office/drawing/2014/main" id="{00000000-0008-0000-0700-0000EB020000}"/>
            </a:ext>
          </a:extLst>
        </xdr:cNvPr>
        <xdr:cNvSpPr txBox="1"/>
      </xdr:nvSpPr>
      <xdr:spPr>
        <a:xfrm>
          <a:off x="22212300" y="652466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158133</xdr:rowOff>
    </xdr:from>
    <xdr:to>
      <xdr:col>116</xdr:col>
      <xdr:colOff>114300</xdr:colOff>
      <xdr:row>39</xdr:row>
      <xdr:rowOff>88283</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2110700" y="6673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25872</xdr:rowOff>
    </xdr:from>
    <xdr:to>
      <xdr:col>112</xdr:col>
      <xdr:colOff>38100</xdr:colOff>
      <xdr:row>39</xdr:row>
      <xdr:rowOff>127472</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21272500" y="6712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143999</xdr:rowOff>
    </xdr:from>
    <xdr:ext cx="313932"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21166333" y="648764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27505</xdr:rowOff>
    </xdr:from>
    <xdr:to>
      <xdr:col>107</xdr:col>
      <xdr:colOff>101600</xdr:colOff>
      <xdr:row>39</xdr:row>
      <xdr:rowOff>129105</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20383500" y="6714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145632</xdr:rowOff>
    </xdr:from>
    <xdr:ext cx="313932"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20277333" y="648928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10523</xdr:rowOff>
    </xdr:from>
    <xdr:to>
      <xdr:col>102</xdr:col>
      <xdr:colOff>165100</xdr:colOff>
      <xdr:row>39</xdr:row>
      <xdr:rowOff>112123</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19494500" y="6697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128650</xdr:rowOff>
    </xdr:from>
    <xdr:ext cx="378565"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9356017" y="64723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33710</xdr:rowOff>
    </xdr:from>
    <xdr:to>
      <xdr:col>98</xdr:col>
      <xdr:colOff>38100</xdr:colOff>
      <xdr:row>39</xdr:row>
      <xdr:rowOff>135310</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18605500" y="672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151837</xdr:rowOff>
    </xdr:from>
    <xdr:ext cx="313932"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8499333" y="64954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136560</xdr:rowOff>
    </xdr:from>
    <xdr:ext cx="249299" cy="259045"/>
    <xdr:sp macro="" textlink="">
      <xdr:nvSpPr>
        <xdr:cNvPr id="766" name="諸支出金該当値テキスト">
          <a:extLst>
            <a:ext uri="{FF2B5EF4-FFF2-40B4-BE49-F238E27FC236}">
              <a16:creationId xmlns:a16="http://schemas.microsoft.com/office/drawing/2014/main" id="{00000000-0008-0000-0700-0000FE020000}"/>
            </a:ext>
          </a:extLst>
        </xdr:cNvPr>
        <xdr:cNvSpPr txBox="1"/>
      </xdr:nvSpPr>
      <xdr:spPr>
        <a:xfrm>
          <a:off x="22212300" y="665166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熊本県平均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前年度繰上充用金グラフ枠">
          <a:extLst>
            <a:ext uri="{FF2B5EF4-FFF2-40B4-BE49-F238E27FC236}">
              <a16:creationId xmlns:a16="http://schemas.microsoft.com/office/drawing/2014/main" id="{00000000-0008-0000-0700-00001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1" name="前年度繰上充用金最小値テキスト">
          <a:extLst>
            <a:ext uri="{FF2B5EF4-FFF2-40B4-BE49-F238E27FC236}">
              <a16:creationId xmlns:a16="http://schemas.microsoft.com/office/drawing/2014/main" id="{00000000-0008-0000-0700-000017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3" name="前年度繰上充用金最大値テキスト">
          <a:extLst>
            <a:ext uri="{FF2B5EF4-FFF2-40B4-BE49-F238E27FC236}">
              <a16:creationId xmlns:a16="http://schemas.microsoft.com/office/drawing/2014/main" id="{00000000-0008-0000-0700-000019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6" name="前年度繰上充用金平均値テキスト">
          <a:extLst>
            <a:ext uri="{FF2B5EF4-FFF2-40B4-BE49-F238E27FC236}">
              <a16:creationId xmlns:a16="http://schemas.microsoft.com/office/drawing/2014/main" id="{00000000-0008-0000-0700-00001C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5" name="前年度繰上充用金該当値テキスト">
          <a:extLst>
            <a:ext uri="{FF2B5EF4-FFF2-40B4-BE49-F238E27FC236}">
              <a16:creationId xmlns:a16="http://schemas.microsoft.com/office/drawing/2014/main" id="{00000000-0008-0000-0700-00002F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4" name="正方形/長方形 823">
          <a:extLst>
            <a:ext uri="{FF2B5EF4-FFF2-40B4-BE49-F238E27FC236}">
              <a16:creationId xmlns:a16="http://schemas.microsoft.com/office/drawing/2014/main" id="{00000000-0008-0000-0700-000038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5" name="正方形/長方形 824">
          <a:extLst>
            <a:ext uri="{FF2B5EF4-FFF2-40B4-BE49-F238E27FC236}">
              <a16:creationId xmlns:a16="http://schemas.microsoft.com/office/drawing/2014/main" id="{00000000-0008-0000-0700-000039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ゴシック" panose="020B0609070205080204" pitchFamily="49" charset="-128"/>
              <a:ea typeface="ＭＳ ゴシック" panose="020B0609070205080204" pitchFamily="49" charset="-128"/>
            </a:rPr>
            <a:t>目的別にみると、突出しているのが商工費の急激な増加であり、類似団体内順位</a:t>
          </a:r>
          <a:r>
            <a:rPr kumimoji="1" lang="en-US" altLang="ja-JP" sz="1300">
              <a:latin typeface="ＭＳ ゴシック" panose="020B0609070205080204" pitchFamily="49" charset="-128"/>
              <a:ea typeface="ＭＳ ゴシック" panose="020B0609070205080204" pitchFamily="49" charset="-128"/>
            </a:rPr>
            <a:t>1</a:t>
          </a:r>
          <a:r>
            <a:rPr kumimoji="1" lang="ja-JP" altLang="en-US" sz="1300">
              <a:latin typeface="ＭＳ ゴシック" panose="020B0609070205080204" pitchFamily="49" charset="-128"/>
              <a:ea typeface="ＭＳ ゴシック" panose="020B0609070205080204" pitchFamily="49" charset="-128"/>
            </a:rPr>
            <a:t>位、住民一人当たりのコストも全国平均・熊本県平均を大きく上回っている状況にある。</a:t>
          </a:r>
          <a:endParaRPr kumimoji="1" lang="en-US" altLang="ja-JP" sz="1300">
            <a:latin typeface="ＭＳ ゴシック" panose="020B0609070205080204" pitchFamily="49" charset="-128"/>
            <a:ea typeface="ＭＳ ゴシック" panose="020B0609070205080204" pitchFamily="49" charset="-128"/>
          </a:endParaRPr>
        </a:p>
        <a:p>
          <a:r>
            <a:rPr kumimoji="1" lang="ja-JP" altLang="en-US" sz="1300">
              <a:latin typeface="ＭＳ ゴシック" panose="020B0609070205080204" pitchFamily="49" charset="-128"/>
              <a:ea typeface="ＭＳ ゴシック" panose="020B0609070205080204" pitchFamily="49" charset="-128"/>
            </a:rPr>
            <a:t>最大の要因は、ふるさと納税受入額の急増に伴う募集関連経費の急増である。</a:t>
          </a:r>
          <a:endParaRPr kumimoji="1" lang="en-US" altLang="ja-JP" sz="1300">
            <a:latin typeface="ＭＳ ゴシック" panose="020B0609070205080204" pitchFamily="49" charset="-128"/>
            <a:ea typeface="ＭＳ ゴシック" panose="020B0609070205080204" pitchFamily="49" charset="-128"/>
          </a:endParaRPr>
        </a:p>
        <a:p>
          <a:r>
            <a:rPr kumimoji="1" lang="ja-JP" altLang="en-US" sz="1300">
              <a:latin typeface="ＭＳ ゴシック" panose="020B0609070205080204" pitchFamily="49" charset="-128"/>
              <a:ea typeface="ＭＳ ゴシック" panose="020B0609070205080204" pitchFamily="49" charset="-128"/>
            </a:rPr>
            <a:t>また、総務費についても住民一人当たりのコストの増加額が</a:t>
          </a:r>
          <a:r>
            <a:rPr kumimoji="1" lang="en-US" altLang="ja-JP" sz="1300">
              <a:latin typeface="ＭＳ ゴシック" panose="020B0609070205080204" pitchFamily="49" charset="-128"/>
              <a:ea typeface="ＭＳ ゴシック" panose="020B0609070205080204" pitchFamily="49" charset="-128"/>
            </a:rPr>
            <a:t>141,918</a:t>
          </a:r>
          <a:r>
            <a:rPr kumimoji="1" lang="ja-JP" altLang="en-US" sz="1300">
              <a:latin typeface="ＭＳ ゴシック" panose="020B0609070205080204" pitchFamily="49" charset="-128"/>
              <a:ea typeface="ＭＳ ゴシック" panose="020B0609070205080204" pitchFamily="49" charset="-128"/>
            </a:rPr>
            <a:t>円と高くなっているが、要因は、ふるさと納税受入額の急増に伴う、ふるさと応援基金への積立金の増である。</a:t>
          </a:r>
          <a:endParaRPr kumimoji="1" lang="en-US" altLang="ja-JP" sz="1300">
            <a:latin typeface="ＭＳ ゴシック" panose="020B0609070205080204" pitchFamily="49" charset="-128"/>
            <a:ea typeface="ＭＳ ゴシック" panose="020B0609070205080204" pitchFamily="49" charset="-128"/>
          </a:endParaRPr>
        </a:p>
        <a:p>
          <a:r>
            <a:rPr kumimoji="1" lang="ja-JP" altLang="en-US" sz="1300">
              <a:latin typeface="ＭＳ ゴシック" panose="020B0609070205080204" pitchFamily="49" charset="-128"/>
              <a:ea typeface="ＭＳ ゴシック" panose="020B0609070205080204" pitchFamily="49" charset="-128"/>
            </a:rPr>
            <a:t>ふるさと納税については、今後の寄附状況により増減するものであり、適切な運営に努めながら増収にも努める。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熊本県甲佐町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年度は前年度と比較し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15.82</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％増加した。令和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年度は、普通交付税の臨時経済対策費の新設などにより実質単年度収支が前年度と比較し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1.48</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％増加した。令和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年度は、土地売払収入減により財政調整基金への積立金が減少したことなどにより実質単年度収支が前年度と比較し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7.27</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％減少した。令和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年度は、子育て支援住宅建設に係る地方債の本格償還も開始されたことから、財政調整基金取崩額が増加し、実質単年度収支が前年度と比較し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16.12</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％減少した。</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年度はふるさと納税受入額の急増（約＋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4,000,000</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千円）などにより、財政調整基金取崩額が減少（▲</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206,151</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千円）したことなどから、</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実質単年度収支が前年度と比較し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29.15</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増加</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した。</a:t>
          </a:r>
          <a:endParaRPr lang="ja-JP" altLang="ja-JP" sz="11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熊本県甲佐町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令和２年度は、震災関連事業等の一部について令和元年度に実施した事業の補助金等が令和２年度に交付されたことなどにより、前年度より</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2.56</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％黒字が増加した。</a:t>
          </a:r>
          <a:endParaRPr lang="ja-JP" altLang="ja-JP" sz="1200">
            <a:effectLst/>
            <a:latin typeface="ＭＳ ゴシック" panose="020B0609070205080204" pitchFamily="49" charset="-128"/>
            <a:ea typeface="ＭＳ ゴシック" panose="020B0609070205080204" pitchFamily="49" charset="-128"/>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３</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年度は、熊本地震復興基金交付金の前年度事業分（木造住宅再建他）の交付や、ふるさと甲佐応援基金取崩額の増などにより、前年度より</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4.62</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％黒字が増加した。</a:t>
          </a:r>
          <a:endParaRPr lang="ja-JP" altLang="ja-JP" sz="1200">
            <a:effectLst/>
            <a:latin typeface="ＭＳ ゴシック" panose="020B0609070205080204" pitchFamily="49" charset="-128"/>
            <a:ea typeface="ＭＳ ゴシック" panose="020B0609070205080204" pitchFamily="49" charset="-128"/>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４</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年度は、職員数の減による人件費の増や新規法人の増等による税収の増などにより、前年度より</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5.64</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％増加した。</a:t>
          </a:r>
          <a:endParaRPr lang="ja-JP" altLang="ja-JP" sz="1200">
            <a:effectLst/>
            <a:latin typeface="ＭＳ ゴシック" panose="020B0609070205080204" pitchFamily="49" charset="-128"/>
            <a:ea typeface="ＭＳ ゴシック" panose="020B0609070205080204" pitchFamily="49" charset="-128"/>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５</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年度は、税収自体は増加したものの、</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R2</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年度公営住宅建設事業債の本格償還開始による公債費の増や扶助費の増により前年度より</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2.32</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％黒字が減少した。</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　令和６年度は、ふるさと納税受入額の急激な増加（＋約</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4,000,000</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千円）により前年度より黒字が</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20.72</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％増加した。</a:t>
          </a:r>
          <a:endParaRPr lang="ja-JP" altLang="ja-JP" sz="1200">
            <a:effectLst/>
            <a:latin typeface="ＭＳ ゴシック" panose="020B0609070205080204" pitchFamily="49" charset="-128"/>
            <a:ea typeface="ＭＳ ゴシック" panose="020B0609070205080204" pitchFamily="49" charset="-128"/>
          </a:endParaRPr>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　今後は、震災復旧事業に係る地方債償還費（交付税を除いた一般財源）や公営住宅建設事業に係る地方債償還費、令和</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６</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年度</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から令和７年度にかけて</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更新整備が予定されている防災無線機能強化事業に係る地方債償還費（交付税を除いた一般財源）</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、熊本甲佐総合運動公園の拡充整備事業に係る地方債償還費（交付税を除いた一般財源）</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等の公債費の増加のほか、扶助費の増加も想定されるため、黒字額は減少することが見込まれる。</a:t>
          </a:r>
          <a:endParaRPr lang="ja-JP" altLang="ja-JP" sz="12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　そのため、通常経費については総点検を行い、緊急度、住民ニーズを勘案し選択することで、財政健全化を図る。</a:t>
          </a:r>
          <a:endParaRPr lang="ja-JP" altLang="ja-JP" sz="1200">
            <a:effectLst/>
            <a:latin typeface="ＭＳ ゴシック" panose="020B0609070205080204" pitchFamily="49" charset="-128"/>
            <a:ea typeface="ＭＳ ゴシック" panose="020B0609070205080204"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a:extLst>
            <a:ext uri="{FF2B5EF4-FFF2-40B4-BE49-F238E27FC236}">
              <a16:creationId xmlns:a16="http://schemas.microsoft.com/office/drawing/2014/main" id="{00000000-0008-0000-0900-000011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a:extLst>
            <a:ext uri="{FF2B5EF4-FFF2-40B4-BE49-F238E27FC236}">
              <a16:creationId xmlns:a16="http://schemas.microsoft.com/office/drawing/2014/main" id="{00000000-0008-0000-0900-000012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69"/>
      <c r="DK1" s="169"/>
      <c r="DL1" s="169"/>
      <c r="DM1" s="169"/>
      <c r="DN1" s="169"/>
      <c r="DO1" s="169"/>
    </row>
    <row r="2" spans="1:119" ht="24.75" thickBot="1" x14ac:dyDescent="0.2">
      <c r="B2" s="170" t="s">
        <v>77</v>
      </c>
      <c r="C2" s="170"/>
      <c r="D2" s="171"/>
    </row>
    <row r="3" spans="1:119" ht="18.75" customHeight="1" thickBot="1" x14ac:dyDescent="0.2">
      <c r="A3" s="169"/>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15">
      <c r="A4" s="169"/>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15782466</v>
      </c>
      <c r="BO4" s="449"/>
      <c r="BP4" s="449"/>
      <c r="BQ4" s="449"/>
      <c r="BR4" s="449"/>
      <c r="BS4" s="449"/>
      <c r="BT4" s="449"/>
      <c r="BU4" s="450"/>
      <c r="BV4" s="448">
        <v>11104890</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41.4</v>
      </c>
      <c r="CU4" s="589"/>
      <c r="CV4" s="589"/>
      <c r="CW4" s="589"/>
      <c r="CX4" s="589"/>
      <c r="CY4" s="589"/>
      <c r="CZ4" s="589"/>
      <c r="DA4" s="590"/>
      <c r="DB4" s="588">
        <v>20.7</v>
      </c>
      <c r="DC4" s="589"/>
      <c r="DD4" s="589"/>
      <c r="DE4" s="589"/>
      <c r="DF4" s="589"/>
      <c r="DG4" s="589"/>
      <c r="DH4" s="589"/>
      <c r="DI4" s="590"/>
    </row>
    <row r="5" spans="1:119" ht="18.75" customHeight="1" x14ac:dyDescent="0.15">
      <c r="A5" s="169"/>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13900969</v>
      </c>
      <c r="BO5" s="420"/>
      <c r="BP5" s="420"/>
      <c r="BQ5" s="420"/>
      <c r="BR5" s="420"/>
      <c r="BS5" s="420"/>
      <c r="BT5" s="420"/>
      <c r="BU5" s="421"/>
      <c r="BV5" s="419">
        <v>10232813</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84.7</v>
      </c>
      <c r="CU5" s="417"/>
      <c r="CV5" s="417"/>
      <c r="CW5" s="417"/>
      <c r="CX5" s="417"/>
      <c r="CY5" s="417"/>
      <c r="CZ5" s="417"/>
      <c r="DA5" s="418"/>
      <c r="DB5" s="416">
        <v>83.7</v>
      </c>
      <c r="DC5" s="417"/>
      <c r="DD5" s="417"/>
      <c r="DE5" s="417"/>
      <c r="DF5" s="417"/>
      <c r="DG5" s="417"/>
      <c r="DH5" s="417"/>
      <c r="DI5" s="418"/>
    </row>
    <row r="6" spans="1:119" ht="18.75" customHeight="1" x14ac:dyDescent="0.15">
      <c r="A6" s="169"/>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1881497</v>
      </c>
      <c r="BO6" s="420"/>
      <c r="BP6" s="420"/>
      <c r="BQ6" s="420"/>
      <c r="BR6" s="420"/>
      <c r="BS6" s="420"/>
      <c r="BT6" s="420"/>
      <c r="BU6" s="421"/>
      <c r="BV6" s="419">
        <v>872077</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84.9</v>
      </c>
      <c r="CU6" s="563"/>
      <c r="CV6" s="563"/>
      <c r="CW6" s="563"/>
      <c r="CX6" s="563"/>
      <c r="CY6" s="563"/>
      <c r="CZ6" s="563"/>
      <c r="DA6" s="564"/>
      <c r="DB6" s="562">
        <v>84.1</v>
      </c>
      <c r="DC6" s="563"/>
      <c r="DD6" s="563"/>
      <c r="DE6" s="563"/>
      <c r="DF6" s="563"/>
      <c r="DG6" s="563"/>
      <c r="DH6" s="563"/>
      <c r="DI6" s="564"/>
    </row>
    <row r="7" spans="1:119" ht="18.75" customHeight="1" x14ac:dyDescent="0.15">
      <c r="A7" s="169"/>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90</v>
      </c>
      <c r="AV7" s="478"/>
      <c r="AW7" s="478"/>
      <c r="AX7" s="478"/>
      <c r="AY7" s="433" t="s">
        <v>101</v>
      </c>
      <c r="AZ7" s="434"/>
      <c r="BA7" s="434"/>
      <c r="BB7" s="434"/>
      <c r="BC7" s="434"/>
      <c r="BD7" s="434"/>
      <c r="BE7" s="434"/>
      <c r="BF7" s="434"/>
      <c r="BG7" s="434"/>
      <c r="BH7" s="434"/>
      <c r="BI7" s="434"/>
      <c r="BJ7" s="434"/>
      <c r="BK7" s="434"/>
      <c r="BL7" s="434"/>
      <c r="BM7" s="435"/>
      <c r="BN7" s="419">
        <v>117265</v>
      </c>
      <c r="BO7" s="420"/>
      <c r="BP7" s="420"/>
      <c r="BQ7" s="420"/>
      <c r="BR7" s="420"/>
      <c r="BS7" s="420"/>
      <c r="BT7" s="420"/>
      <c r="BU7" s="421"/>
      <c r="BV7" s="419">
        <v>18892</v>
      </c>
      <c r="BW7" s="420"/>
      <c r="BX7" s="420"/>
      <c r="BY7" s="420"/>
      <c r="BZ7" s="420"/>
      <c r="CA7" s="420"/>
      <c r="CB7" s="420"/>
      <c r="CC7" s="421"/>
      <c r="CD7" s="459" t="s">
        <v>102</v>
      </c>
      <c r="CE7" s="379"/>
      <c r="CF7" s="379"/>
      <c r="CG7" s="379"/>
      <c r="CH7" s="379"/>
      <c r="CI7" s="379"/>
      <c r="CJ7" s="379"/>
      <c r="CK7" s="379"/>
      <c r="CL7" s="379"/>
      <c r="CM7" s="379"/>
      <c r="CN7" s="379"/>
      <c r="CO7" s="379"/>
      <c r="CP7" s="379"/>
      <c r="CQ7" s="379"/>
      <c r="CR7" s="379"/>
      <c r="CS7" s="460"/>
      <c r="CT7" s="419">
        <v>4258059</v>
      </c>
      <c r="CU7" s="420"/>
      <c r="CV7" s="420"/>
      <c r="CW7" s="420"/>
      <c r="CX7" s="420"/>
      <c r="CY7" s="420"/>
      <c r="CZ7" s="420"/>
      <c r="DA7" s="421"/>
      <c r="DB7" s="419">
        <v>4118376</v>
      </c>
      <c r="DC7" s="420"/>
      <c r="DD7" s="420"/>
      <c r="DE7" s="420"/>
      <c r="DF7" s="420"/>
      <c r="DG7" s="420"/>
      <c r="DH7" s="420"/>
      <c r="DI7" s="421"/>
    </row>
    <row r="8" spans="1:119" ht="18.75" customHeight="1" thickBot="1" x14ac:dyDescent="0.2">
      <c r="A8" s="169"/>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103</v>
      </c>
      <c r="AN8" s="376"/>
      <c r="AO8" s="376"/>
      <c r="AP8" s="376"/>
      <c r="AQ8" s="376"/>
      <c r="AR8" s="376"/>
      <c r="AS8" s="376"/>
      <c r="AT8" s="377"/>
      <c r="AU8" s="477" t="s">
        <v>90</v>
      </c>
      <c r="AV8" s="478"/>
      <c r="AW8" s="478"/>
      <c r="AX8" s="478"/>
      <c r="AY8" s="433" t="s">
        <v>104</v>
      </c>
      <c r="AZ8" s="434"/>
      <c r="BA8" s="434"/>
      <c r="BB8" s="434"/>
      <c r="BC8" s="434"/>
      <c r="BD8" s="434"/>
      <c r="BE8" s="434"/>
      <c r="BF8" s="434"/>
      <c r="BG8" s="434"/>
      <c r="BH8" s="434"/>
      <c r="BI8" s="434"/>
      <c r="BJ8" s="434"/>
      <c r="BK8" s="434"/>
      <c r="BL8" s="434"/>
      <c r="BM8" s="435"/>
      <c r="BN8" s="419">
        <v>1764232</v>
      </c>
      <c r="BO8" s="420"/>
      <c r="BP8" s="420"/>
      <c r="BQ8" s="420"/>
      <c r="BR8" s="420"/>
      <c r="BS8" s="420"/>
      <c r="BT8" s="420"/>
      <c r="BU8" s="421"/>
      <c r="BV8" s="419">
        <v>853185</v>
      </c>
      <c r="BW8" s="420"/>
      <c r="BX8" s="420"/>
      <c r="BY8" s="420"/>
      <c r="BZ8" s="420"/>
      <c r="CA8" s="420"/>
      <c r="CB8" s="420"/>
      <c r="CC8" s="421"/>
      <c r="CD8" s="459" t="s">
        <v>105</v>
      </c>
      <c r="CE8" s="379"/>
      <c r="CF8" s="379"/>
      <c r="CG8" s="379"/>
      <c r="CH8" s="379"/>
      <c r="CI8" s="379"/>
      <c r="CJ8" s="379"/>
      <c r="CK8" s="379"/>
      <c r="CL8" s="379"/>
      <c r="CM8" s="379"/>
      <c r="CN8" s="379"/>
      <c r="CO8" s="379"/>
      <c r="CP8" s="379"/>
      <c r="CQ8" s="379"/>
      <c r="CR8" s="379"/>
      <c r="CS8" s="460"/>
      <c r="CT8" s="522">
        <v>0.3</v>
      </c>
      <c r="CU8" s="523"/>
      <c r="CV8" s="523"/>
      <c r="CW8" s="523"/>
      <c r="CX8" s="523"/>
      <c r="CY8" s="523"/>
      <c r="CZ8" s="523"/>
      <c r="DA8" s="524"/>
      <c r="DB8" s="522">
        <v>0.28999999999999998</v>
      </c>
      <c r="DC8" s="523"/>
      <c r="DD8" s="523"/>
      <c r="DE8" s="523"/>
      <c r="DF8" s="523"/>
      <c r="DG8" s="523"/>
      <c r="DH8" s="523"/>
      <c r="DI8" s="524"/>
    </row>
    <row r="9" spans="1:119" ht="18.75" customHeight="1" thickBot="1" x14ac:dyDescent="0.2">
      <c r="A9" s="169"/>
      <c r="B9" s="551" t="s">
        <v>106</v>
      </c>
      <c r="C9" s="552"/>
      <c r="D9" s="552"/>
      <c r="E9" s="552"/>
      <c r="F9" s="552"/>
      <c r="G9" s="552"/>
      <c r="H9" s="552"/>
      <c r="I9" s="552"/>
      <c r="J9" s="552"/>
      <c r="K9" s="470"/>
      <c r="L9" s="553" t="s">
        <v>107</v>
      </c>
      <c r="M9" s="554"/>
      <c r="N9" s="554"/>
      <c r="O9" s="554"/>
      <c r="P9" s="554"/>
      <c r="Q9" s="555"/>
      <c r="R9" s="556">
        <v>10132</v>
      </c>
      <c r="S9" s="557"/>
      <c r="T9" s="557"/>
      <c r="U9" s="557"/>
      <c r="V9" s="558"/>
      <c r="W9" s="488" t="s">
        <v>108</v>
      </c>
      <c r="X9" s="489"/>
      <c r="Y9" s="489"/>
      <c r="Z9" s="489"/>
      <c r="AA9" s="489"/>
      <c r="AB9" s="489"/>
      <c r="AC9" s="489"/>
      <c r="AD9" s="489"/>
      <c r="AE9" s="489"/>
      <c r="AF9" s="489"/>
      <c r="AG9" s="489"/>
      <c r="AH9" s="489"/>
      <c r="AI9" s="489"/>
      <c r="AJ9" s="489"/>
      <c r="AK9" s="489"/>
      <c r="AL9" s="559"/>
      <c r="AM9" s="476" t="s">
        <v>109</v>
      </c>
      <c r="AN9" s="376"/>
      <c r="AO9" s="376"/>
      <c r="AP9" s="376"/>
      <c r="AQ9" s="376"/>
      <c r="AR9" s="376"/>
      <c r="AS9" s="376"/>
      <c r="AT9" s="377"/>
      <c r="AU9" s="477" t="s">
        <v>90</v>
      </c>
      <c r="AV9" s="478"/>
      <c r="AW9" s="478"/>
      <c r="AX9" s="478"/>
      <c r="AY9" s="433" t="s">
        <v>110</v>
      </c>
      <c r="AZ9" s="434"/>
      <c r="BA9" s="434"/>
      <c r="BB9" s="434"/>
      <c r="BC9" s="434"/>
      <c r="BD9" s="434"/>
      <c r="BE9" s="434"/>
      <c r="BF9" s="434"/>
      <c r="BG9" s="434"/>
      <c r="BH9" s="434"/>
      <c r="BI9" s="434"/>
      <c r="BJ9" s="434"/>
      <c r="BK9" s="434"/>
      <c r="BL9" s="434"/>
      <c r="BM9" s="435"/>
      <c r="BN9" s="419">
        <v>911047</v>
      </c>
      <c r="BO9" s="420"/>
      <c r="BP9" s="420"/>
      <c r="BQ9" s="420"/>
      <c r="BR9" s="420"/>
      <c r="BS9" s="420"/>
      <c r="BT9" s="420"/>
      <c r="BU9" s="421"/>
      <c r="BV9" s="419">
        <v>-95216</v>
      </c>
      <c r="BW9" s="420"/>
      <c r="BX9" s="420"/>
      <c r="BY9" s="420"/>
      <c r="BZ9" s="420"/>
      <c r="CA9" s="420"/>
      <c r="CB9" s="420"/>
      <c r="CC9" s="421"/>
      <c r="CD9" s="459" t="s">
        <v>111</v>
      </c>
      <c r="CE9" s="379"/>
      <c r="CF9" s="379"/>
      <c r="CG9" s="379"/>
      <c r="CH9" s="379"/>
      <c r="CI9" s="379"/>
      <c r="CJ9" s="379"/>
      <c r="CK9" s="379"/>
      <c r="CL9" s="379"/>
      <c r="CM9" s="379"/>
      <c r="CN9" s="379"/>
      <c r="CO9" s="379"/>
      <c r="CP9" s="379"/>
      <c r="CQ9" s="379"/>
      <c r="CR9" s="379"/>
      <c r="CS9" s="460"/>
      <c r="CT9" s="416">
        <v>16.3</v>
      </c>
      <c r="CU9" s="417"/>
      <c r="CV9" s="417"/>
      <c r="CW9" s="417"/>
      <c r="CX9" s="417"/>
      <c r="CY9" s="417"/>
      <c r="CZ9" s="417"/>
      <c r="DA9" s="418"/>
      <c r="DB9" s="416">
        <v>19.2</v>
      </c>
      <c r="DC9" s="417"/>
      <c r="DD9" s="417"/>
      <c r="DE9" s="417"/>
      <c r="DF9" s="417"/>
      <c r="DG9" s="417"/>
      <c r="DH9" s="417"/>
      <c r="DI9" s="418"/>
    </row>
    <row r="10" spans="1:119" ht="18.75" customHeight="1" thickBot="1" x14ac:dyDescent="0.2">
      <c r="A10" s="169"/>
      <c r="B10" s="551"/>
      <c r="C10" s="552"/>
      <c r="D10" s="552"/>
      <c r="E10" s="552"/>
      <c r="F10" s="552"/>
      <c r="G10" s="552"/>
      <c r="H10" s="552"/>
      <c r="I10" s="552"/>
      <c r="J10" s="552"/>
      <c r="K10" s="470"/>
      <c r="L10" s="375" t="s">
        <v>112</v>
      </c>
      <c r="M10" s="376"/>
      <c r="N10" s="376"/>
      <c r="O10" s="376"/>
      <c r="P10" s="376"/>
      <c r="Q10" s="377"/>
      <c r="R10" s="372">
        <v>10717</v>
      </c>
      <c r="S10" s="373"/>
      <c r="T10" s="373"/>
      <c r="U10" s="373"/>
      <c r="V10" s="432"/>
      <c r="W10" s="560"/>
      <c r="X10" s="370"/>
      <c r="Y10" s="370"/>
      <c r="Z10" s="370"/>
      <c r="AA10" s="370"/>
      <c r="AB10" s="370"/>
      <c r="AC10" s="370"/>
      <c r="AD10" s="370"/>
      <c r="AE10" s="370"/>
      <c r="AF10" s="370"/>
      <c r="AG10" s="370"/>
      <c r="AH10" s="370"/>
      <c r="AI10" s="370"/>
      <c r="AJ10" s="370"/>
      <c r="AK10" s="370"/>
      <c r="AL10" s="561"/>
      <c r="AM10" s="476" t="s">
        <v>113</v>
      </c>
      <c r="AN10" s="376"/>
      <c r="AO10" s="376"/>
      <c r="AP10" s="376"/>
      <c r="AQ10" s="376"/>
      <c r="AR10" s="376"/>
      <c r="AS10" s="376"/>
      <c r="AT10" s="377"/>
      <c r="AU10" s="477" t="s">
        <v>114</v>
      </c>
      <c r="AV10" s="478"/>
      <c r="AW10" s="478"/>
      <c r="AX10" s="478"/>
      <c r="AY10" s="433" t="s">
        <v>115</v>
      </c>
      <c r="AZ10" s="434"/>
      <c r="BA10" s="434"/>
      <c r="BB10" s="434"/>
      <c r="BC10" s="434"/>
      <c r="BD10" s="434"/>
      <c r="BE10" s="434"/>
      <c r="BF10" s="434"/>
      <c r="BG10" s="434"/>
      <c r="BH10" s="434"/>
      <c r="BI10" s="434"/>
      <c r="BJ10" s="434"/>
      <c r="BK10" s="434"/>
      <c r="BL10" s="434"/>
      <c r="BM10" s="435"/>
      <c r="BN10" s="419">
        <v>3136</v>
      </c>
      <c r="BO10" s="420"/>
      <c r="BP10" s="420"/>
      <c r="BQ10" s="420"/>
      <c r="BR10" s="420"/>
      <c r="BS10" s="420"/>
      <c r="BT10" s="420"/>
      <c r="BU10" s="421"/>
      <c r="BV10" s="419">
        <v>3866</v>
      </c>
      <c r="BW10" s="420"/>
      <c r="BX10" s="420"/>
      <c r="BY10" s="420"/>
      <c r="BZ10" s="420"/>
      <c r="CA10" s="420"/>
      <c r="CB10" s="420"/>
      <c r="CC10" s="421"/>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551"/>
      <c r="C11" s="552"/>
      <c r="D11" s="552"/>
      <c r="E11" s="552"/>
      <c r="F11" s="552"/>
      <c r="G11" s="552"/>
      <c r="H11" s="552"/>
      <c r="I11" s="552"/>
      <c r="J11" s="552"/>
      <c r="K11" s="470"/>
      <c r="L11" s="380" t="s">
        <v>117</v>
      </c>
      <c r="M11" s="381"/>
      <c r="N11" s="381"/>
      <c r="O11" s="381"/>
      <c r="P11" s="381"/>
      <c r="Q11" s="382"/>
      <c r="R11" s="548" t="s">
        <v>118</v>
      </c>
      <c r="S11" s="549"/>
      <c r="T11" s="549"/>
      <c r="U11" s="549"/>
      <c r="V11" s="550"/>
      <c r="W11" s="560"/>
      <c r="X11" s="370"/>
      <c r="Y11" s="370"/>
      <c r="Z11" s="370"/>
      <c r="AA11" s="370"/>
      <c r="AB11" s="370"/>
      <c r="AC11" s="370"/>
      <c r="AD11" s="370"/>
      <c r="AE11" s="370"/>
      <c r="AF11" s="370"/>
      <c r="AG11" s="370"/>
      <c r="AH11" s="370"/>
      <c r="AI11" s="370"/>
      <c r="AJ11" s="370"/>
      <c r="AK11" s="370"/>
      <c r="AL11" s="561"/>
      <c r="AM11" s="476" t="s">
        <v>119</v>
      </c>
      <c r="AN11" s="376"/>
      <c r="AO11" s="376"/>
      <c r="AP11" s="376"/>
      <c r="AQ11" s="376"/>
      <c r="AR11" s="376"/>
      <c r="AS11" s="376"/>
      <c r="AT11" s="377"/>
      <c r="AU11" s="477" t="s">
        <v>114</v>
      </c>
      <c r="AV11" s="478"/>
      <c r="AW11" s="478"/>
      <c r="AX11" s="478"/>
      <c r="AY11" s="433" t="s">
        <v>120</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121</v>
      </c>
      <c r="CE11" s="379"/>
      <c r="CF11" s="379"/>
      <c r="CG11" s="379"/>
      <c r="CH11" s="379"/>
      <c r="CI11" s="379"/>
      <c r="CJ11" s="379"/>
      <c r="CK11" s="379"/>
      <c r="CL11" s="379"/>
      <c r="CM11" s="379"/>
      <c r="CN11" s="379"/>
      <c r="CO11" s="379"/>
      <c r="CP11" s="379"/>
      <c r="CQ11" s="379"/>
      <c r="CR11" s="379"/>
      <c r="CS11" s="460"/>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15">
      <c r="A12" s="169"/>
      <c r="B12" s="525" t="s">
        <v>123</v>
      </c>
      <c r="C12" s="526"/>
      <c r="D12" s="526"/>
      <c r="E12" s="526"/>
      <c r="F12" s="526"/>
      <c r="G12" s="526"/>
      <c r="H12" s="526"/>
      <c r="I12" s="526"/>
      <c r="J12" s="526"/>
      <c r="K12" s="527"/>
      <c r="L12" s="534" t="s">
        <v>124</v>
      </c>
      <c r="M12" s="535"/>
      <c r="N12" s="535"/>
      <c r="O12" s="535"/>
      <c r="P12" s="535"/>
      <c r="Q12" s="536"/>
      <c r="R12" s="537">
        <v>9948</v>
      </c>
      <c r="S12" s="538"/>
      <c r="T12" s="538"/>
      <c r="U12" s="538"/>
      <c r="V12" s="539"/>
      <c r="W12" s="540" t="s">
        <v>1</v>
      </c>
      <c r="X12" s="478"/>
      <c r="Y12" s="478"/>
      <c r="Z12" s="478"/>
      <c r="AA12" s="478"/>
      <c r="AB12" s="541"/>
      <c r="AC12" s="542" t="s">
        <v>125</v>
      </c>
      <c r="AD12" s="543"/>
      <c r="AE12" s="543"/>
      <c r="AF12" s="543"/>
      <c r="AG12" s="544"/>
      <c r="AH12" s="542" t="s">
        <v>126</v>
      </c>
      <c r="AI12" s="543"/>
      <c r="AJ12" s="543"/>
      <c r="AK12" s="543"/>
      <c r="AL12" s="545"/>
      <c r="AM12" s="476" t="s">
        <v>127</v>
      </c>
      <c r="AN12" s="376"/>
      <c r="AO12" s="376"/>
      <c r="AP12" s="376"/>
      <c r="AQ12" s="376"/>
      <c r="AR12" s="376"/>
      <c r="AS12" s="376"/>
      <c r="AT12" s="377"/>
      <c r="AU12" s="477" t="s">
        <v>90</v>
      </c>
      <c r="AV12" s="478"/>
      <c r="AW12" s="478"/>
      <c r="AX12" s="478"/>
      <c r="AY12" s="433" t="s">
        <v>128</v>
      </c>
      <c r="AZ12" s="434"/>
      <c r="BA12" s="434"/>
      <c r="BB12" s="434"/>
      <c r="BC12" s="434"/>
      <c r="BD12" s="434"/>
      <c r="BE12" s="434"/>
      <c r="BF12" s="434"/>
      <c r="BG12" s="434"/>
      <c r="BH12" s="434"/>
      <c r="BI12" s="434"/>
      <c r="BJ12" s="434"/>
      <c r="BK12" s="434"/>
      <c r="BL12" s="434"/>
      <c r="BM12" s="435"/>
      <c r="BN12" s="419">
        <v>566336</v>
      </c>
      <c r="BO12" s="420"/>
      <c r="BP12" s="420"/>
      <c r="BQ12" s="420"/>
      <c r="BR12" s="420"/>
      <c r="BS12" s="420"/>
      <c r="BT12" s="420"/>
      <c r="BU12" s="421"/>
      <c r="BV12" s="419">
        <v>772487</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15">
      <c r="A13" s="169"/>
      <c r="B13" s="528"/>
      <c r="C13" s="529"/>
      <c r="D13" s="529"/>
      <c r="E13" s="529"/>
      <c r="F13" s="529"/>
      <c r="G13" s="529"/>
      <c r="H13" s="529"/>
      <c r="I13" s="529"/>
      <c r="J13" s="529"/>
      <c r="K13" s="530"/>
      <c r="L13" s="178"/>
      <c r="M13" s="503" t="s">
        <v>130</v>
      </c>
      <c r="N13" s="504"/>
      <c r="O13" s="504"/>
      <c r="P13" s="504"/>
      <c r="Q13" s="505"/>
      <c r="R13" s="506">
        <v>9807</v>
      </c>
      <c r="S13" s="507"/>
      <c r="T13" s="507"/>
      <c r="U13" s="507"/>
      <c r="V13" s="508"/>
      <c r="W13" s="509" t="s">
        <v>131</v>
      </c>
      <c r="X13" s="405"/>
      <c r="Y13" s="405"/>
      <c r="Z13" s="405"/>
      <c r="AA13" s="405"/>
      <c r="AB13" s="406"/>
      <c r="AC13" s="372">
        <v>731</v>
      </c>
      <c r="AD13" s="373"/>
      <c r="AE13" s="373"/>
      <c r="AF13" s="373"/>
      <c r="AG13" s="374"/>
      <c r="AH13" s="372">
        <v>851</v>
      </c>
      <c r="AI13" s="373"/>
      <c r="AJ13" s="373"/>
      <c r="AK13" s="373"/>
      <c r="AL13" s="432"/>
      <c r="AM13" s="476" t="s">
        <v>132</v>
      </c>
      <c r="AN13" s="376"/>
      <c r="AO13" s="376"/>
      <c r="AP13" s="376"/>
      <c r="AQ13" s="376"/>
      <c r="AR13" s="376"/>
      <c r="AS13" s="376"/>
      <c r="AT13" s="377"/>
      <c r="AU13" s="477" t="s">
        <v>90</v>
      </c>
      <c r="AV13" s="478"/>
      <c r="AW13" s="478"/>
      <c r="AX13" s="478"/>
      <c r="AY13" s="433" t="s">
        <v>133</v>
      </c>
      <c r="AZ13" s="434"/>
      <c r="BA13" s="434"/>
      <c r="BB13" s="434"/>
      <c r="BC13" s="434"/>
      <c r="BD13" s="434"/>
      <c r="BE13" s="434"/>
      <c r="BF13" s="434"/>
      <c r="BG13" s="434"/>
      <c r="BH13" s="434"/>
      <c r="BI13" s="434"/>
      <c r="BJ13" s="434"/>
      <c r="BK13" s="434"/>
      <c r="BL13" s="434"/>
      <c r="BM13" s="435"/>
      <c r="BN13" s="419">
        <v>347847</v>
      </c>
      <c r="BO13" s="420"/>
      <c r="BP13" s="420"/>
      <c r="BQ13" s="420"/>
      <c r="BR13" s="420"/>
      <c r="BS13" s="420"/>
      <c r="BT13" s="420"/>
      <c r="BU13" s="421"/>
      <c r="BV13" s="419">
        <v>-863837</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8.6999999999999993</v>
      </c>
      <c r="CU13" s="417"/>
      <c r="CV13" s="417"/>
      <c r="CW13" s="417"/>
      <c r="CX13" s="417"/>
      <c r="CY13" s="417"/>
      <c r="CZ13" s="417"/>
      <c r="DA13" s="418"/>
      <c r="DB13" s="416">
        <v>7.9</v>
      </c>
      <c r="DC13" s="417"/>
      <c r="DD13" s="417"/>
      <c r="DE13" s="417"/>
      <c r="DF13" s="417"/>
      <c r="DG13" s="417"/>
      <c r="DH13" s="417"/>
      <c r="DI13" s="418"/>
    </row>
    <row r="14" spans="1:119" ht="18.75" customHeight="1" thickBot="1" x14ac:dyDescent="0.2">
      <c r="A14" s="169"/>
      <c r="B14" s="528"/>
      <c r="C14" s="529"/>
      <c r="D14" s="529"/>
      <c r="E14" s="529"/>
      <c r="F14" s="529"/>
      <c r="G14" s="529"/>
      <c r="H14" s="529"/>
      <c r="I14" s="529"/>
      <c r="J14" s="529"/>
      <c r="K14" s="530"/>
      <c r="L14" s="493" t="s">
        <v>135</v>
      </c>
      <c r="M14" s="546"/>
      <c r="N14" s="546"/>
      <c r="O14" s="546"/>
      <c r="P14" s="546"/>
      <c r="Q14" s="547"/>
      <c r="R14" s="506">
        <v>10146</v>
      </c>
      <c r="S14" s="507"/>
      <c r="T14" s="507"/>
      <c r="U14" s="507"/>
      <c r="V14" s="508"/>
      <c r="W14" s="510"/>
      <c r="X14" s="408"/>
      <c r="Y14" s="408"/>
      <c r="Z14" s="408"/>
      <c r="AA14" s="408"/>
      <c r="AB14" s="409"/>
      <c r="AC14" s="499">
        <v>14.5</v>
      </c>
      <c r="AD14" s="500"/>
      <c r="AE14" s="500"/>
      <c r="AF14" s="500"/>
      <c r="AG14" s="501"/>
      <c r="AH14" s="499">
        <v>16.399999999999999</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t="s">
        <v>122</v>
      </c>
      <c r="CU14" s="517"/>
      <c r="CV14" s="517"/>
      <c r="CW14" s="517"/>
      <c r="CX14" s="517"/>
      <c r="CY14" s="517"/>
      <c r="CZ14" s="517"/>
      <c r="DA14" s="518"/>
      <c r="DB14" s="516" t="s">
        <v>122</v>
      </c>
      <c r="DC14" s="517"/>
      <c r="DD14" s="517"/>
      <c r="DE14" s="517"/>
      <c r="DF14" s="517"/>
      <c r="DG14" s="517"/>
      <c r="DH14" s="517"/>
      <c r="DI14" s="518"/>
    </row>
    <row r="15" spans="1:119" ht="18.75" customHeight="1" x14ac:dyDescent="0.15">
      <c r="A15" s="169"/>
      <c r="B15" s="528"/>
      <c r="C15" s="529"/>
      <c r="D15" s="529"/>
      <c r="E15" s="529"/>
      <c r="F15" s="529"/>
      <c r="G15" s="529"/>
      <c r="H15" s="529"/>
      <c r="I15" s="529"/>
      <c r="J15" s="529"/>
      <c r="K15" s="530"/>
      <c r="L15" s="178"/>
      <c r="M15" s="503" t="s">
        <v>130</v>
      </c>
      <c r="N15" s="504"/>
      <c r="O15" s="504"/>
      <c r="P15" s="504"/>
      <c r="Q15" s="505"/>
      <c r="R15" s="506">
        <v>10015</v>
      </c>
      <c r="S15" s="507"/>
      <c r="T15" s="507"/>
      <c r="U15" s="507"/>
      <c r="V15" s="508"/>
      <c r="W15" s="509" t="s">
        <v>137</v>
      </c>
      <c r="X15" s="405"/>
      <c r="Y15" s="405"/>
      <c r="Z15" s="405"/>
      <c r="AA15" s="405"/>
      <c r="AB15" s="406"/>
      <c r="AC15" s="372">
        <v>1203</v>
      </c>
      <c r="AD15" s="373"/>
      <c r="AE15" s="373"/>
      <c r="AF15" s="373"/>
      <c r="AG15" s="374"/>
      <c r="AH15" s="372">
        <v>1160</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1175052</v>
      </c>
      <c r="BO15" s="449"/>
      <c r="BP15" s="449"/>
      <c r="BQ15" s="449"/>
      <c r="BR15" s="449"/>
      <c r="BS15" s="449"/>
      <c r="BT15" s="449"/>
      <c r="BU15" s="450"/>
      <c r="BV15" s="448">
        <v>1154806</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23.8</v>
      </c>
      <c r="AD16" s="500"/>
      <c r="AE16" s="500"/>
      <c r="AF16" s="500"/>
      <c r="AG16" s="501"/>
      <c r="AH16" s="499">
        <v>22.3</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3960859</v>
      </c>
      <c r="BO16" s="420"/>
      <c r="BP16" s="420"/>
      <c r="BQ16" s="420"/>
      <c r="BR16" s="420"/>
      <c r="BS16" s="420"/>
      <c r="BT16" s="420"/>
      <c r="BU16" s="421"/>
      <c r="BV16" s="419">
        <v>3814062</v>
      </c>
      <c r="BW16" s="420"/>
      <c r="BX16" s="420"/>
      <c r="BY16" s="420"/>
      <c r="BZ16" s="420"/>
      <c r="CA16" s="420"/>
      <c r="CB16" s="420"/>
      <c r="CC16" s="421"/>
      <c r="CD16" s="182"/>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
      <c r="A17" s="169"/>
      <c r="B17" s="531"/>
      <c r="C17" s="532"/>
      <c r="D17" s="532"/>
      <c r="E17" s="532"/>
      <c r="F17" s="532"/>
      <c r="G17" s="532"/>
      <c r="H17" s="532"/>
      <c r="I17" s="532"/>
      <c r="J17" s="532"/>
      <c r="K17" s="533"/>
      <c r="L17" s="183"/>
      <c r="M17" s="512" t="s">
        <v>143</v>
      </c>
      <c r="N17" s="513"/>
      <c r="O17" s="513"/>
      <c r="P17" s="513"/>
      <c r="Q17" s="514"/>
      <c r="R17" s="496" t="s">
        <v>144</v>
      </c>
      <c r="S17" s="497"/>
      <c r="T17" s="497"/>
      <c r="U17" s="497"/>
      <c r="V17" s="498"/>
      <c r="W17" s="509" t="s">
        <v>145</v>
      </c>
      <c r="X17" s="405"/>
      <c r="Y17" s="405"/>
      <c r="Z17" s="405"/>
      <c r="AA17" s="405"/>
      <c r="AB17" s="406"/>
      <c r="AC17" s="372">
        <v>3115</v>
      </c>
      <c r="AD17" s="373"/>
      <c r="AE17" s="373"/>
      <c r="AF17" s="373"/>
      <c r="AG17" s="374"/>
      <c r="AH17" s="372">
        <v>3180</v>
      </c>
      <c r="AI17" s="373"/>
      <c r="AJ17" s="373"/>
      <c r="AK17" s="373"/>
      <c r="AL17" s="432"/>
      <c r="AM17" s="476"/>
      <c r="AN17" s="376"/>
      <c r="AO17" s="376"/>
      <c r="AP17" s="376"/>
      <c r="AQ17" s="376"/>
      <c r="AR17" s="376"/>
      <c r="AS17" s="376"/>
      <c r="AT17" s="377"/>
      <c r="AU17" s="477"/>
      <c r="AV17" s="478"/>
      <c r="AW17" s="478"/>
      <c r="AX17" s="478"/>
      <c r="AY17" s="433" t="s">
        <v>146</v>
      </c>
      <c r="AZ17" s="434"/>
      <c r="BA17" s="434"/>
      <c r="BB17" s="434"/>
      <c r="BC17" s="434"/>
      <c r="BD17" s="434"/>
      <c r="BE17" s="434"/>
      <c r="BF17" s="434"/>
      <c r="BG17" s="434"/>
      <c r="BH17" s="434"/>
      <c r="BI17" s="434"/>
      <c r="BJ17" s="434"/>
      <c r="BK17" s="434"/>
      <c r="BL17" s="434"/>
      <c r="BM17" s="435"/>
      <c r="BN17" s="419">
        <v>1462632</v>
      </c>
      <c r="BO17" s="420"/>
      <c r="BP17" s="420"/>
      <c r="BQ17" s="420"/>
      <c r="BR17" s="420"/>
      <c r="BS17" s="420"/>
      <c r="BT17" s="420"/>
      <c r="BU17" s="421"/>
      <c r="BV17" s="419">
        <v>1439100</v>
      </c>
      <c r="BW17" s="420"/>
      <c r="BX17" s="420"/>
      <c r="BY17" s="420"/>
      <c r="BZ17" s="420"/>
      <c r="CA17" s="420"/>
      <c r="CB17" s="420"/>
      <c r="CC17" s="421"/>
      <c r="CD17" s="182"/>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
      <c r="A18" s="169"/>
      <c r="B18" s="469" t="s">
        <v>147</v>
      </c>
      <c r="C18" s="470"/>
      <c r="D18" s="470"/>
      <c r="E18" s="471"/>
      <c r="F18" s="471"/>
      <c r="G18" s="471"/>
      <c r="H18" s="471"/>
      <c r="I18" s="471"/>
      <c r="J18" s="471"/>
      <c r="K18" s="471"/>
      <c r="L18" s="472">
        <v>57.93</v>
      </c>
      <c r="M18" s="472"/>
      <c r="N18" s="472"/>
      <c r="O18" s="472"/>
      <c r="P18" s="472"/>
      <c r="Q18" s="472"/>
      <c r="R18" s="473"/>
      <c r="S18" s="473"/>
      <c r="T18" s="473"/>
      <c r="U18" s="473"/>
      <c r="V18" s="474"/>
      <c r="W18" s="490"/>
      <c r="X18" s="491"/>
      <c r="Y18" s="491"/>
      <c r="Z18" s="491"/>
      <c r="AA18" s="491"/>
      <c r="AB18" s="515"/>
      <c r="AC18" s="389">
        <v>61.7</v>
      </c>
      <c r="AD18" s="390"/>
      <c r="AE18" s="390"/>
      <c r="AF18" s="390"/>
      <c r="AG18" s="475"/>
      <c r="AH18" s="389">
        <v>61.3</v>
      </c>
      <c r="AI18" s="390"/>
      <c r="AJ18" s="390"/>
      <c r="AK18" s="390"/>
      <c r="AL18" s="391"/>
      <c r="AM18" s="476"/>
      <c r="AN18" s="376"/>
      <c r="AO18" s="376"/>
      <c r="AP18" s="376"/>
      <c r="AQ18" s="376"/>
      <c r="AR18" s="376"/>
      <c r="AS18" s="376"/>
      <c r="AT18" s="377"/>
      <c r="AU18" s="477"/>
      <c r="AV18" s="478"/>
      <c r="AW18" s="478"/>
      <c r="AX18" s="478"/>
      <c r="AY18" s="433" t="s">
        <v>148</v>
      </c>
      <c r="AZ18" s="434"/>
      <c r="BA18" s="434"/>
      <c r="BB18" s="434"/>
      <c r="BC18" s="434"/>
      <c r="BD18" s="434"/>
      <c r="BE18" s="434"/>
      <c r="BF18" s="434"/>
      <c r="BG18" s="434"/>
      <c r="BH18" s="434"/>
      <c r="BI18" s="434"/>
      <c r="BJ18" s="434"/>
      <c r="BK18" s="434"/>
      <c r="BL18" s="434"/>
      <c r="BM18" s="435"/>
      <c r="BN18" s="419">
        <v>3637763</v>
      </c>
      <c r="BO18" s="420"/>
      <c r="BP18" s="420"/>
      <c r="BQ18" s="420"/>
      <c r="BR18" s="420"/>
      <c r="BS18" s="420"/>
      <c r="BT18" s="420"/>
      <c r="BU18" s="421"/>
      <c r="BV18" s="419">
        <v>3460206</v>
      </c>
      <c r="BW18" s="420"/>
      <c r="BX18" s="420"/>
      <c r="BY18" s="420"/>
      <c r="BZ18" s="420"/>
      <c r="CA18" s="420"/>
      <c r="CB18" s="420"/>
      <c r="CC18" s="421"/>
      <c r="CD18" s="182"/>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
      <c r="A19" s="169"/>
      <c r="B19" s="469" t="s">
        <v>149</v>
      </c>
      <c r="C19" s="470"/>
      <c r="D19" s="470"/>
      <c r="E19" s="471"/>
      <c r="F19" s="471"/>
      <c r="G19" s="471"/>
      <c r="H19" s="471"/>
      <c r="I19" s="471"/>
      <c r="J19" s="471"/>
      <c r="K19" s="471"/>
      <c r="L19" s="479">
        <v>175</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150</v>
      </c>
      <c r="AZ19" s="434"/>
      <c r="BA19" s="434"/>
      <c r="BB19" s="434"/>
      <c r="BC19" s="434"/>
      <c r="BD19" s="434"/>
      <c r="BE19" s="434"/>
      <c r="BF19" s="434"/>
      <c r="BG19" s="434"/>
      <c r="BH19" s="434"/>
      <c r="BI19" s="434"/>
      <c r="BJ19" s="434"/>
      <c r="BK19" s="434"/>
      <c r="BL19" s="434"/>
      <c r="BM19" s="435"/>
      <c r="BN19" s="419">
        <v>6751471</v>
      </c>
      <c r="BO19" s="420"/>
      <c r="BP19" s="420"/>
      <c r="BQ19" s="420"/>
      <c r="BR19" s="420"/>
      <c r="BS19" s="420"/>
      <c r="BT19" s="420"/>
      <c r="BU19" s="421"/>
      <c r="BV19" s="419">
        <v>5898963</v>
      </c>
      <c r="BW19" s="420"/>
      <c r="BX19" s="420"/>
      <c r="BY19" s="420"/>
      <c r="BZ19" s="420"/>
      <c r="CA19" s="420"/>
      <c r="CB19" s="420"/>
      <c r="CC19" s="421"/>
      <c r="CD19" s="182"/>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
      <c r="A20" s="169"/>
      <c r="B20" s="469" t="s">
        <v>151</v>
      </c>
      <c r="C20" s="470"/>
      <c r="D20" s="470"/>
      <c r="E20" s="471"/>
      <c r="F20" s="471"/>
      <c r="G20" s="471"/>
      <c r="H20" s="471"/>
      <c r="I20" s="471"/>
      <c r="J20" s="471"/>
      <c r="K20" s="471"/>
      <c r="L20" s="479">
        <v>3678</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82"/>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
      <c r="A21" s="169"/>
      <c r="B21" s="466" t="s">
        <v>152</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82"/>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15">
      <c r="A22" s="169"/>
      <c r="B22" s="395" t="s">
        <v>153</v>
      </c>
      <c r="C22" s="396"/>
      <c r="D22" s="397"/>
      <c r="E22" s="404" t="s">
        <v>1</v>
      </c>
      <c r="F22" s="405"/>
      <c r="G22" s="405"/>
      <c r="H22" s="405"/>
      <c r="I22" s="405"/>
      <c r="J22" s="405"/>
      <c r="K22" s="406"/>
      <c r="L22" s="404" t="s">
        <v>154</v>
      </c>
      <c r="M22" s="405"/>
      <c r="N22" s="405"/>
      <c r="O22" s="405"/>
      <c r="P22" s="406"/>
      <c r="Q22" s="410" t="s">
        <v>155</v>
      </c>
      <c r="R22" s="411"/>
      <c r="S22" s="411"/>
      <c r="T22" s="411"/>
      <c r="U22" s="411"/>
      <c r="V22" s="412"/>
      <c r="W22" s="461" t="s">
        <v>156</v>
      </c>
      <c r="X22" s="396"/>
      <c r="Y22" s="397"/>
      <c r="Z22" s="404" t="s">
        <v>1</v>
      </c>
      <c r="AA22" s="405"/>
      <c r="AB22" s="405"/>
      <c r="AC22" s="405"/>
      <c r="AD22" s="405"/>
      <c r="AE22" s="405"/>
      <c r="AF22" s="405"/>
      <c r="AG22" s="406"/>
      <c r="AH22" s="422" t="s">
        <v>157</v>
      </c>
      <c r="AI22" s="405"/>
      <c r="AJ22" s="405"/>
      <c r="AK22" s="405"/>
      <c r="AL22" s="406"/>
      <c r="AM22" s="422" t="s">
        <v>158</v>
      </c>
      <c r="AN22" s="423"/>
      <c r="AO22" s="423"/>
      <c r="AP22" s="423"/>
      <c r="AQ22" s="423"/>
      <c r="AR22" s="424"/>
      <c r="AS22" s="410" t="s">
        <v>155</v>
      </c>
      <c r="AT22" s="411"/>
      <c r="AU22" s="411"/>
      <c r="AV22" s="411"/>
      <c r="AW22" s="411"/>
      <c r="AX22" s="428"/>
      <c r="AY22" s="445" t="s">
        <v>159</v>
      </c>
      <c r="AZ22" s="446"/>
      <c r="BA22" s="446"/>
      <c r="BB22" s="446"/>
      <c r="BC22" s="446"/>
      <c r="BD22" s="446"/>
      <c r="BE22" s="446"/>
      <c r="BF22" s="446"/>
      <c r="BG22" s="446"/>
      <c r="BH22" s="446"/>
      <c r="BI22" s="446"/>
      <c r="BJ22" s="446"/>
      <c r="BK22" s="446"/>
      <c r="BL22" s="446"/>
      <c r="BM22" s="447"/>
      <c r="BN22" s="448">
        <v>9772327</v>
      </c>
      <c r="BO22" s="449"/>
      <c r="BP22" s="449"/>
      <c r="BQ22" s="449"/>
      <c r="BR22" s="449"/>
      <c r="BS22" s="449"/>
      <c r="BT22" s="449"/>
      <c r="BU22" s="450"/>
      <c r="BV22" s="448">
        <v>10282595</v>
      </c>
      <c r="BW22" s="449"/>
      <c r="BX22" s="449"/>
      <c r="BY22" s="449"/>
      <c r="BZ22" s="449"/>
      <c r="CA22" s="449"/>
      <c r="CB22" s="449"/>
      <c r="CC22" s="450"/>
      <c r="CD22" s="182"/>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15">
      <c r="A23" s="169"/>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160</v>
      </c>
      <c r="AZ23" s="434"/>
      <c r="BA23" s="434"/>
      <c r="BB23" s="434"/>
      <c r="BC23" s="434"/>
      <c r="BD23" s="434"/>
      <c r="BE23" s="434"/>
      <c r="BF23" s="434"/>
      <c r="BG23" s="434"/>
      <c r="BH23" s="434"/>
      <c r="BI23" s="434"/>
      <c r="BJ23" s="434"/>
      <c r="BK23" s="434"/>
      <c r="BL23" s="434"/>
      <c r="BM23" s="435"/>
      <c r="BN23" s="419">
        <v>9062199</v>
      </c>
      <c r="BO23" s="420"/>
      <c r="BP23" s="420"/>
      <c r="BQ23" s="420"/>
      <c r="BR23" s="420"/>
      <c r="BS23" s="420"/>
      <c r="BT23" s="420"/>
      <c r="BU23" s="421"/>
      <c r="BV23" s="419">
        <v>9542253</v>
      </c>
      <c r="BW23" s="420"/>
      <c r="BX23" s="420"/>
      <c r="BY23" s="420"/>
      <c r="BZ23" s="420"/>
      <c r="CA23" s="420"/>
      <c r="CB23" s="420"/>
      <c r="CC23" s="421"/>
      <c r="CD23" s="182"/>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
      <c r="A24" s="169"/>
      <c r="B24" s="398"/>
      <c r="C24" s="399"/>
      <c r="D24" s="400"/>
      <c r="E24" s="375" t="s">
        <v>161</v>
      </c>
      <c r="F24" s="376"/>
      <c r="G24" s="376"/>
      <c r="H24" s="376"/>
      <c r="I24" s="376"/>
      <c r="J24" s="376"/>
      <c r="K24" s="377"/>
      <c r="L24" s="372">
        <v>1</v>
      </c>
      <c r="M24" s="373"/>
      <c r="N24" s="373"/>
      <c r="O24" s="373"/>
      <c r="P24" s="374"/>
      <c r="Q24" s="372">
        <v>7907</v>
      </c>
      <c r="R24" s="373"/>
      <c r="S24" s="373"/>
      <c r="T24" s="373"/>
      <c r="U24" s="373"/>
      <c r="V24" s="374"/>
      <c r="W24" s="462"/>
      <c r="X24" s="399"/>
      <c r="Y24" s="400"/>
      <c r="Z24" s="375" t="s">
        <v>162</v>
      </c>
      <c r="AA24" s="376"/>
      <c r="AB24" s="376"/>
      <c r="AC24" s="376"/>
      <c r="AD24" s="376"/>
      <c r="AE24" s="376"/>
      <c r="AF24" s="376"/>
      <c r="AG24" s="377"/>
      <c r="AH24" s="372">
        <v>114</v>
      </c>
      <c r="AI24" s="373"/>
      <c r="AJ24" s="373"/>
      <c r="AK24" s="373"/>
      <c r="AL24" s="374"/>
      <c r="AM24" s="372">
        <v>334476</v>
      </c>
      <c r="AN24" s="373"/>
      <c r="AO24" s="373"/>
      <c r="AP24" s="373"/>
      <c r="AQ24" s="373"/>
      <c r="AR24" s="374"/>
      <c r="AS24" s="372">
        <v>2934</v>
      </c>
      <c r="AT24" s="373"/>
      <c r="AU24" s="373"/>
      <c r="AV24" s="373"/>
      <c r="AW24" s="373"/>
      <c r="AX24" s="432"/>
      <c r="AY24" s="392" t="s">
        <v>163</v>
      </c>
      <c r="AZ24" s="393"/>
      <c r="BA24" s="393"/>
      <c r="BB24" s="393"/>
      <c r="BC24" s="393"/>
      <c r="BD24" s="393"/>
      <c r="BE24" s="393"/>
      <c r="BF24" s="393"/>
      <c r="BG24" s="393"/>
      <c r="BH24" s="393"/>
      <c r="BI24" s="393"/>
      <c r="BJ24" s="393"/>
      <c r="BK24" s="393"/>
      <c r="BL24" s="393"/>
      <c r="BM24" s="394"/>
      <c r="BN24" s="419">
        <v>8195700</v>
      </c>
      <c r="BO24" s="420"/>
      <c r="BP24" s="420"/>
      <c r="BQ24" s="420"/>
      <c r="BR24" s="420"/>
      <c r="BS24" s="420"/>
      <c r="BT24" s="420"/>
      <c r="BU24" s="421"/>
      <c r="BV24" s="419">
        <v>8527307</v>
      </c>
      <c r="BW24" s="420"/>
      <c r="BX24" s="420"/>
      <c r="BY24" s="420"/>
      <c r="BZ24" s="420"/>
      <c r="CA24" s="420"/>
      <c r="CB24" s="420"/>
      <c r="CC24" s="421"/>
      <c r="CD24" s="182"/>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15">
      <c r="A25" s="169"/>
      <c r="B25" s="398"/>
      <c r="C25" s="399"/>
      <c r="D25" s="400"/>
      <c r="E25" s="375" t="s">
        <v>164</v>
      </c>
      <c r="F25" s="376"/>
      <c r="G25" s="376"/>
      <c r="H25" s="376"/>
      <c r="I25" s="376"/>
      <c r="J25" s="376"/>
      <c r="K25" s="377"/>
      <c r="L25" s="372">
        <v>1</v>
      </c>
      <c r="M25" s="373"/>
      <c r="N25" s="373"/>
      <c r="O25" s="373"/>
      <c r="P25" s="374"/>
      <c r="Q25" s="372">
        <v>5930</v>
      </c>
      <c r="R25" s="373"/>
      <c r="S25" s="373"/>
      <c r="T25" s="373"/>
      <c r="U25" s="373"/>
      <c r="V25" s="374"/>
      <c r="W25" s="462"/>
      <c r="X25" s="399"/>
      <c r="Y25" s="400"/>
      <c r="Z25" s="375" t="s">
        <v>165</v>
      </c>
      <c r="AA25" s="376"/>
      <c r="AB25" s="376"/>
      <c r="AC25" s="376"/>
      <c r="AD25" s="376"/>
      <c r="AE25" s="376"/>
      <c r="AF25" s="376"/>
      <c r="AG25" s="377"/>
      <c r="AH25" s="372" t="s">
        <v>122</v>
      </c>
      <c r="AI25" s="373"/>
      <c r="AJ25" s="373"/>
      <c r="AK25" s="373"/>
      <c r="AL25" s="374"/>
      <c r="AM25" s="372" t="s">
        <v>122</v>
      </c>
      <c r="AN25" s="373"/>
      <c r="AO25" s="373"/>
      <c r="AP25" s="373"/>
      <c r="AQ25" s="373"/>
      <c r="AR25" s="374"/>
      <c r="AS25" s="372" t="s">
        <v>122</v>
      </c>
      <c r="AT25" s="373"/>
      <c r="AU25" s="373"/>
      <c r="AV25" s="373"/>
      <c r="AW25" s="373"/>
      <c r="AX25" s="432"/>
      <c r="AY25" s="445" t="s">
        <v>166</v>
      </c>
      <c r="AZ25" s="446"/>
      <c r="BA25" s="446"/>
      <c r="BB25" s="446"/>
      <c r="BC25" s="446"/>
      <c r="BD25" s="446"/>
      <c r="BE25" s="446"/>
      <c r="BF25" s="446"/>
      <c r="BG25" s="446"/>
      <c r="BH25" s="446"/>
      <c r="BI25" s="446"/>
      <c r="BJ25" s="446"/>
      <c r="BK25" s="446"/>
      <c r="BL25" s="446"/>
      <c r="BM25" s="447"/>
      <c r="BN25" s="448">
        <v>2535525</v>
      </c>
      <c r="BO25" s="449"/>
      <c r="BP25" s="449"/>
      <c r="BQ25" s="449"/>
      <c r="BR25" s="449"/>
      <c r="BS25" s="449"/>
      <c r="BT25" s="449"/>
      <c r="BU25" s="450"/>
      <c r="BV25" s="448">
        <v>852239</v>
      </c>
      <c r="BW25" s="449"/>
      <c r="BX25" s="449"/>
      <c r="BY25" s="449"/>
      <c r="BZ25" s="449"/>
      <c r="CA25" s="449"/>
      <c r="CB25" s="449"/>
      <c r="CC25" s="450"/>
      <c r="CD25" s="182"/>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15">
      <c r="A26" s="169"/>
      <c r="B26" s="398"/>
      <c r="C26" s="399"/>
      <c r="D26" s="400"/>
      <c r="E26" s="375" t="s">
        <v>167</v>
      </c>
      <c r="F26" s="376"/>
      <c r="G26" s="376"/>
      <c r="H26" s="376"/>
      <c r="I26" s="376"/>
      <c r="J26" s="376"/>
      <c r="K26" s="377"/>
      <c r="L26" s="372">
        <v>1</v>
      </c>
      <c r="M26" s="373"/>
      <c r="N26" s="373"/>
      <c r="O26" s="373"/>
      <c r="P26" s="374"/>
      <c r="Q26" s="372">
        <v>5532</v>
      </c>
      <c r="R26" s="373"/>
      <c r="S26" s="373"/>
      <c r="T26" s="373"/>
      <c r="U26" s="373"/>
      <c r="V26" s="374"/>
      <c r="W26" s="462"/>
      <c r="X26" s="399"/>
      <c r="Y26" s="400"/>
      <c r="Z26" s="375" t="s">
        <v>168</v>
      </c>
      <c r="AA26" s="430"/>
      <c r="AB26" s="430"/>
      <c r="AC26" s="430"/>
      <c r="AD26" s="430"/>
      <c r="AE26" s="430"/>
      <c r="AF26" s="430"/>
      <c r="AG26" s="431"/>
      <c r="AH26" s="372" t="s">
        <v>122</v>
      </c>
      <c r="AI26" s="373"/>
      <c r="AJ26" s="373"/>
      <c r="AK26" s="373"/>
      <c r="AL26" s="374"/>
      <c r="AM26" s="372" t="s">
        <v>122</v>
      </c>
      <c r="AN26" s="373"/>
      <c r="AO26" s="373"/>
      <c r="AP26" s="373"/>
      <c r="AQ26" s="373"/>
      <c r="AR26" s="374"/>
      <c r="AS26" s="372" t="s">
        <v>122</v>
      </c>
      <c r="AT26" s="373"/>
      <c r="AU26" s="373"/>
      <c r="AV26" s="373"/>
      <c r="AW26" s="373"/>
      <c r="AX26" s="432"/>
      <c r="AY26" s="459" t="s">
        <v>169</v>
      </c>
      <c r="AZ26" s="379"/>
      <c r="BA26" s="379"/>
      <c r="BB26" s="379"/>
      <c r="BC26" s="379"/>
      <c r="BD26" s="379"/>
      <c r="BE26" s="379"/>
      <c r="BF26" s="379"/>
      <c r="BG26" s="379"/>
      <c r="BH26" s="379"/>
      <c r="BI26" s="379"/>
      <c r="BJ26" s="379"/>
      <c r="BK26" s="379"/>
      <c r="BL26" s="379"/>
      <c r="BM26" s="460"/>
      <c r="BN26" s="419" t="s">
        <v>122</v>
      </c>
      <c r="BO26" s="420"/>
      <c r="BP26" s="420"/>
      <c r="BQ26" s="420"/>
      <c r="BR26" s="420"/>
      <c r="BS26" s="420"/>
      <c r="BT26" s="420"/>
      <c r="BU26" s="421"/>
      <c r="BV26" s="419" t="s">
        <v>122</v>
      </c>
      <c r="BW26" s="420"/>
      <c r="BX26" s="420"/>
      <c r="BY26" s="420"/>
      <c r="BZ26" s="420"/>
      <c r="CA26" s="420"/>
      <c r="CB26" s="420"/>
      <c r="CC26" s="421"/>
      <c r="CD26" s="182"/>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
      <c r="A27" s="169"/>
      <c r="B27" s="398"/>
      <c r="C27" s="399"/>
      <c r="D27" s="400"/>
      <c r="E27" s="375" t="s">
        <v>170</v>
      </c>
      <c r="F27" s="376"/>
      <c r="G27" s="376"/>
      <c r="H27" s="376"/>
      <c r="I27" s="376"/>
      <c r="J27" s="376"/>
      <c r="K27" s="377"/>
      <c r="L27" s="372">
        <v>1</v>
      </c>
      <c r="M27" s="373"/>
      <c r="N27" s="373"/>
      <c r="O27" s="373"/>
      <c r="P27" s="374"/>
      <c r="Q27" s="372">
        <v>3157</v>
      </c>
      <c r="R27" s="373"/>
      <c r="S27" s="373"/>
      <c r="T27" s="373"/>
      <c r="U27" s="373"/>
      <c r="V27" s="374"/>
      <c r="W27" s="462"/>
      <c r="X27" s="399"/>
      <c r="Y27" s="400"/>
      <c r="Z27" s="375" t="s">
        <v>171</v>
      </c>
      <c r="AA27" s="376"/>
      <c r="AB27" s="376"/>
      <c r="AC27" s="376"/>
      <c r="AD27" s="376"/>
      <c r="AE27" s="376"/>
      <c r="AF27" s="376"/>
      <c r="AG27" s="377"/>
      <c r="AH27" s="372">
        <v>1</v>
      </c>
      <c r="AI27" s="373"/>
      <c r="AJ27" s="373"/>
      <c r="AK27" s="373"/>
      <c r="AL27" s="374"/>
      <c r="AM27" s="372" t="s">
        <v>172</v>
      </c>
      <c r="AN27" s="373"/>
      <c r="AO27" s="373"/>
      <c r="AP27" s="373"/>
      <c r="AQ27" s="373"/>
      <c r="AR27" s="374"/>
      <c r="AS27" s="372" t="s">
        <v>172</v>
      </c>
      <c r="AT27" s="373"/>
      <c r="AU27" s="373"/>
      <c r="AV27" s="373"/>
      <c r="AW27" s="373"/>
      <c r="AX27" s="432"/>
      <c r="AY27" s="456" t="s">
        <v>173</v>
      </c>
      <c r="AZ27" s="457"/>
      <c r="BA27" s="457"/>
      <c r="BB27" s="457"/>
      <c r="BC27" s="457"/>
      <c r="BD27" s="457"/>
      <c r="BE27" s="457"/>
      <c r="BF27" s="457"/>
      <c r="BG27" s="457"/>
      <c r="BH27" s="457"/>
      <c r="BI27" s="457"/>
      <c r="BJ27" s="457"/>
      <c r="BK27" s="457"/>
      <c r="BL27" s="457"/>
      <c r="BM27" s="458"/>
      <c r="BN27" s="453" t="s">
        <v>122</v>
      </c>
      <c r="BO27" s="454"/>
      <c r="BP27" s="454"/>
      <c r="BQ27" s="454"/>
      <c r="BR27" s="454"/>
      <c r="BS27" s="454"/>
      <c r="BT27" s="454"/>
      <c r="BU27" s="455"/>
      <c r="BV27" s="453" t="s">
        <v>122</v>
      </c>
      <c r="BW27" s="454"/>
      <c r="BX27" s="454"/>
      <c r="BY27" s="454"/>
      <c r="BZ27" s="454"/>
      <c r="CA27" s="454"/>
      <c r="CB27" s="454"/>
      <c r="CC27" s="455"/>
      <c r="CD27" s="184"/>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15">
      <c r="A28" s="169"/>
      <c r="B28" s="398"/>
      <c r="C28" s="399"/>
      <c r="D28" s="400"/>
      <c r="E28" s="375" t="s">
        <v>174</v>
      </c>
      <c r="F28" s="376"/>
      <c r="G28" s="376"/>
      <c r="H28" s="376"/>
      <c r="I28" s="376"/>
      <c r="J28" s="376"/>
      <c r="K28" s="377"/>
      <c r="L28" s="372">
        <v>1</v>
      </c>
      <c r="M28" s="373"/>
      <c r="N28" s="373"/>
      <c r="O28" s="373"/>
      <c r="P28" s="374"/>
      <c r="Q28" s="372">
        <v>2605</v>
      </c>
      <c r="R28" s="373"/>
      <c r="S28" s="373"/>
      <c r="T28" s="373"/>
      <c r="U28" s="373"/>
      <c r="V28" s="374"/>
      <c r="W28" s="462"/>
      <c r="X28" s="399"/>
      <c r="Y28" s="400"/>
      <c r="Z28" s="375" t="s">
        <v>175</v>
      </c>
      <c r="AA28" s="376"/>
      <c r="AB28" s="376"/>
      <c r="AC28" s="376"/>
      <c r="AD28" s="376"/>
      <c r="AE28" s="376"/>
      <c r="AF28" s="376"/>
      <c r="AG28" s="377"/>
      <c r="AH28" s="372" t="s">
        <v>122</v>
      </c>
      <c r="AI28" s="373"/>
      <c r="AJ28" s="373"/>
      <c r="AK28" s="373"/>
      <c r="AL28" s="374"/>
      <c r="AM28" s="372" t="s">
        <v>122</v>
      </c>
      <c r="AN28" s="373"/>
      <c r="AO28" s="373"/>
      <c r="AP28" s="373"/>
      <c r="AQ28" s="373"/>
      <c r="AR28" s="374"/>
      <c r="AS28" s="372" t="s">
        <v>122</v>
      </c>
      <c r="AT28" s="373"/>
      <c r="AU28" s="373"/>
      <c r="AV28" s="373"/>
      <c r="AW28" s="373"/>
      <c r="AX28" s="432"/>
      <c r="AY28" s="436" t="s">
        <v>176</v>
      </c>
      <c r="AZ28" s="437"/>
      <c r="BA28" s="437"/>
      <c r="BB28" s="438"/>
      <c r="BC28" s="445" t="s">
        <v>46</v>
      </c>
      <c r="BD28" s="446"/>
      <c r="BE28" s="446"/>
      <c r="BF28" s="446"/>
      <c r="BG28" s="446"/>
      <c r="BH28" s="446"/>
      <c r="BI28" s="446"/>
      <c r="BJ28" s="446"/>
      <c r="BK28" s="446"/>
      <c r="BL28" s="446"/>
      <c r="BM28" s="447"/>
      <c r="BN28" s="448">
        <v>1759396</v>
      </c>
      <c r="BO28" s="449"/>
      <c r="BP28" s="449"/>
      <c r="BQ28" s="449"/>
      <c r="BR28" s="449"/>
      <c r="BS28" s="449"/>
      <c r="BT28" s="449"/>
      <c r="BU28" s="450"/>
      <c r="BV28" s="448">
        <v>1622595</v>
      </c>
      <c r="BW28" s="449"/>
      <c r="BX28" s="449"/>
      <c r="BY28" s="449"/>
      <c r="BZ28" s="449"/>
      <c r="CA28" s="449"/>
      <c r="CB28" s="449"/>
      <c r="CC28" s="450"/>
      <c r="CD28" s="182"/>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15">
      <c r="A29" s="169"/>
      <c r="B29" s="398"/>
      <c r="C29" s="399"/>
      <c r="D29" s="400"/>
      <c r="E29" s="375" t="s">
        <v>177</v>
      </c>
      <c r="F29" s="376"/>
      <c r="G29" s="376"/>
      <c r="H29" s="376"/>
      <c r="I29" s="376"/>
      <c r="J29" s="376"/>
      <c r="K29" s="377"/>
      <c r="L29" s="372">
        <v>9</v>
      </c>
      <c r="M29" s="373"/>
      <c r="N29" s="373"/>
      <c r="O29" s="373"/>
      <c r="P29" s="374"/>
      <c r="Q29" s="372">
        <v>2373</v>
      </c>
      <c r="R29" s="373"/>
      <c r="S29" s="373"/>
      <c r="T29" s="373"/>
      <c r="U29" s="373"/>
      <c r="V29" s="374"/>
      <c r="W29" s="463"/>
      <c r="X29" s="464"/>
      <c r="Y29" s="465"/>
      <c r="Z29" s="375" t="s">
        <v>178</v>
      </c>
      <c r="AA29" s="376"/>
      <c r="AB29" s="376"/>
      <c r="AC29" s="376"/>
      <c r="AD29" s="376"/>
      <c r="AE29" s="376"/>
      <c r="AF29" s="376"/>
      <c r="AG29" s="377"/>
      <c r="AH29" s="372">
        <v>115</v>
      </c>
      <c r="AI29" s="373"/>
      <c r="AJ29" s="373"/>
      <c r="AK29" s="373"/>
      <c r="AL29" s="374"/>
      <c r="AM29" s="372">
        <v>337306</v>
      </c>
      <c r="AN29" s="373"/>
      <c r="AO29" s="373"/>
      <c r="AP29" s="373"/>
      <c r="AQ29" s="373"/>
      <c r="AR29" s="374"/>
      <c r="AS29" s="372">
        <v>2933</v>
      </c>
      <c r="AT29" s="373"/>
      <c r="AU29" s="373"/>
      <c r="AV29" s="373"/>
      <c r="AW29" s="373"/>
      <c r="AX29" s="432"/>
      <c r="AY29" s="439"/>
      <c r="AZ29" s="440"/>
      <c r="BA29" s="440"/>
      <c r="BB29" s="441"/>
      <c r="BC29" s="433" t="s">
        <v>179</v>
      </c>
      <c r="BD29" s="434"/>
      <c r="BE29" s="434"/>
      <c r="BF29" s="434"/>
      <c r="BG29" s="434"/>
      <c r="BH29" s="434"/>
      <c r="BI29" s="434"/>
      <c r="BJ29" s="434"/>
      <c r="BK29" s="434"/>
      <c r="BL29" s="434"/>
      <c r="BM29" s="435"/>
      <c r="BN29" s="419">
        <v>489591</v>
      </c>
      <c r="BO29" s="420"/>
      <c r="BP29" s="420"/>
      <c r="BQ29" s="420"/>
      <c r="BR29" s="420"/>
      <c r="BS29" s="420"/>
      <c r="BT29" s="420"/>
      <c r="BU29" s="421"/>
      <c r="BV29" s="419">
        <v>505216</v>
      </c>
      <c r="BW29" s="420"/>
      <c r="BX29" s="420"/>
      <c r="BY29" s="420"/>
      <c r="BZ29" s="420"/>
      <c r="CA29" s="420"/>
      <c r="CB29" s="420"/>
      <c r="CC29" s="421"/>
      <c r="CD29" s="184"/>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
      <c r="A30" s="169"/>
      <c r="B30" s="401"/>
      <c r="C30" s="402"/>
      <c r="D30" s="403"/>
      <c r="E30" s="380"/>
      <c r="F30" s="381"/>
      <c r="G30" s="381"/>
      <c r="H30" s="381"/>
      <c r="I30" s="381"/>
      <c r="J30" s="381"/>
      <c r="K30" s="382"/>
      <c r="L30" s="383"/>
      <c r="M30" s="384"/>
      <c r="N30" s="384"/>
      <c r="O30" s="384"/>
      <c r="P30" s="385"/>
      <c r="Q30" s="383"/>
      <c r="R30" s="384"/>
      <c r="S30" s="384"/>
      <c r="T30" s="384"/>
      <c r="U30" s="384"/>
      <c r="V30" s="385"/>
      <c r="W30" s="386" t="s">
        <v>180</v>
      </c>
      <c r="X30" s="387"/>
      <c r="Y30" s="387"/>
      <c r="Z30" s="387"/>
      <c r="AA30" s="387"/>
      <c r="AB30" s="387"/>
      <c r="AC30" s="387"/>
      <c r="AD30" s="387"/>
      <c r="AE30" s="387"/>
      <c r="AF30" s="387"/>
      <c r="AG30" s="388"/>
      <c r="AH30" s="389">
        <v>93.6</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5758964</v>
      </c>
      <c r="BO30" s="454"/>
      <c r="BP30" s="454"/>
      <c r="BQ30" s="454"/>
      <c r="BR30" s="454"/>
      <c r="BS30" s="454"/>
      <c r="BT30" s="454"/>
      <c r="BU30" s="455"/>
      <c r="BV30" s="453">
        <v>3237869</v>
      </c>
      <c r="BW30" s="454"/>
      <c r="BX30" s="454"/>
      <c r="BY30" s="454"/>
      <c r="BZ30" s="454"/>
      <c r="CA30" s="454"/>
      <c r="CB30" s="454"/>
      <c r="CC30" s="455"/>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378" t="s">
        <v>181</v>
      </c>
      <c r="D32" s="378"/>
      <c r="E32" s="378"/>
      <c r="F32" s="378"/>
      <c r="G32" s="378"/>
      <c r="H32" s="378"/>
      <c r="I32" s="378"/>
      <c r="J32" s="378"/>
      <c r="K32" s="378"/>
      <c r="L32" s="378"/>
      <c r="M32" s="378"/>
      <c r="N32" s="378"/>
      <c r="O32" s="378"/>
      <c r="P32" s="378"/>
      <c r="Q32" s="378"/>
      <c r="R32" s="378"/>
      <c r="S32" s="378"/>
      <c r="U32" s="379" t="s">
        <v>182</v>
      </c>
      <c r="V32" s="379"/>
      <c r="W32" s="379"/>
      <c r="X32" s="379"/>
      <c r="Y32" s="379"/>
      <c r="Z32" s="379"/>
      <c r="AA32" s="379"/>
      <c r="AB32" s="379"/>
      <c r="AC32" s="379"/>
      <c r="AD32" s="379"/>
      <c r="AE32" s="379"/>
      <c r="AF32" s="379"/>
      <c r="AG32" s="379"/>
      <c r="AH32" s="379"/>
      <c r="AI32" s="379"/>
      <c r="AJ32" s="379"/>
      <c r="AK32" s="379"/>
      <c r="AM32" s="379" t="s">
        <v>183</v>
      </c>
      <c r="AN32" s="379"/>
      <c r="AO32" s="379"/>
      <c r="AP32" s="379"/>
      <c r="AQ32" s="379"/>
      <c r="AR32" s="379"/>
      <c r="AS32" s="379"/>
      <c r="AT32" s="379"/>
      <c r="AU32" s="379"/>
      <c r="AV32" s="379"/>
      <c r="AW32" s="379"/>
      <c r="AX32" s="379"/>
      <c r="AY32" s="379"/>
      <c r="AZ32" s="379"/>
      <c r="BA32" s="379"/>
      <c r="BB32" s="379"/>
      <c r="BC32" s="379"/>
      <c r="BE32" s="379" t="s">
        <v>184</v>
      </c>
      <c r="BF32" s="379"/>
      <c r="BG32" s="379"/>
      <c r="BH32" s="379"/>
      <c r="BI32" s="379"/>
      <c r="BJ32" s="379"/>
      <c r="BK32" s="379"/>
      <c r="BL32" s="379"/>
      <c r="BM32" s="379"/>
      <c r="BN32" s="379"/>
      <c r="BO32" s="379"/>
      <c r="BP32" s="379"/>
      <c r="BQ32" s="379"/>
      <c r="BR32" s="379"/>
      <c r="BS32" s="379"/>
      <c r="BT32" s="379"/>
      <c r="BU32" s="379"/>
      <c r="BW32" s="379" t="s">
        <v>185</v>
      </c>
      <c r="BX32" s="379"/>
      <c r="BY32" s="379"/>
      <c r="BZ32" s="379"/>
      <c r="CA32" s="379"/>
      <c r="CB32" s="379"/>
      <c r="CC32" s="379"/>
      <c r="CD32" s="379"/>
      <c r="CE32" s="379"/>
      <c r="CF32" s="379"/>
      <c r="CG32" s="379"/>
      <c r="CH32" s="379"/>
      <c r="CI32" s="379"/>
      <c r="CJ32" s="379"/>
      <c r="CK32" s="379"/>
      <c r="CL32" s="379"/>
      <c r="CM32" s="379"/>
      <c r="CO32" s="379" t="s">
        <v>186</v>
      </c>
      <c r="CP32" s="379"/>
      <c r="CQ32" s="379"/>
      <c r="CR32" s="379"/>
      <c r="CS32" s="379"/>
      <c r="CT32" s="379"/>
      <c r="CU32" s="379"/>
      <c r="CV32" s="379"/>
      <c r="CW32" s="379"/>
      <c r="CX32" s="379"/>
      <c r="CY32" s="379"/>
      <c r="CZ32" s="379"/>
      <c r="DA32" s="379"/>
      <c r="DB32" s="379"/>
      <c r="DC32" s="379"/>
      <c r="DD32" s="379"/>
      <c r="DE32" s="379"/>
      <c r="DI32" s="192"/>
    </row>
    <row r="33" spans="1:113" ht="13.5" customHeight="1" x14ac:dyDescent="0.15">
      <c r="A33" s="169"/>
      <c r="B33" s="193"/>
      <c r="C33" s="371" t="s">
        <v>187</v>
      </c>
      <c r="D33" s="371"/>
      <c r="E33" s="370" t="s">
        <v>188</v>
      </c>
      <c r="F33" s="370"/>
      <c r="G33" s="370"/>
      <c r="H33" s="370"/>
      <c r="I33" s="370"/>
      <c r="J33" s="370"/>
      <c r="K33" s="370"/>
      <c r="L33" s="370"/>
      <c r="M33" s="370"/>
      <c r="N33" s="370"/>
      <c r="O33" s="370"/>
      <c r="P33" s="370"/>
      <c r="Q33" s="370"/>
      <c r="R33" s="370"/>
      <c r="S33" s="370"/>
      <c r="T33" s="194"/>
      <c r="U33" s="371" t="s">
        <v>187</v>
      </c>
      <c r="V33" s="371"/>
      <c r="W33" s="370" t="s">
        <v>188</v>
      </c>
      <c r="X33" s="370"/>
      <c r="Y33" s="370"/>
      <c r="Z33" s="370"/>
      <c r="AA33" s="370"/>
      <c r="AB33" s="370"/>
      <c r="AC33" s="370"/>
      <c r="AD33" s="370"/>
      <c r="AE33" s="370"/>
      <c r="AF33" s="370"/>
      <c r="AG33" s="370"/>
      <c r="AH33" s="370"/>
      <c r="AI33" s="370"/>
      <c r="AJ33" s="370"/>
      <c r="AK33" s="370"/>
      <c r="AL33" s="194"/>
      <c r="AM33" s="371" t="s">
        <v>187</v>
      </c>
      <c r="AN33" s="371"/>
      <c r="AO33" s="370" t="s">
        <v>188</v>
      </c>
      <c r="AP33" s="370"/>
      <c r="AQ33" s="370"/>
      <c r="AR33" s="370"/>
      <c r="AS33" s="370"/>
      <c r="AT33" s="370"/>
      <c r="AU33" s="370"/>
      <c r="AV33" s="370"/>
      <c r="AW33" s="370"/>
      <c r="AX33" s="370"/>
      <c r="AY33" s="370"/>
      <c r="AZ33" s="370"/>
      <c r="BA33" s="370"/>
      <c r="BB33" s="370"/>
      <c r="BC33" s="370"/>
      <c r="BD33" s="195"/>
      <c r="BE33" s="370" t="s">
        <v>189</v>
      </c>
      <c r="BF33" s="370"/>
      <c r="BG33" s="370" t="s">
        <v>190</v>
      </c>
      <c r="BH33" s="370"/>
      <c r="BI33" s="370"/>
      <c r="BJ33" s="370"/>
      <c r="BK33" s="370"/>
      <c r="BL33" s="370"/>
      <c r="BM33" s="370"/>
      <c r="BN33" s="370"/>
      <c r="BO33" s="370"/>
      <c r="BP33" s="370"/>
      <c r="BQ33" s="370"/>
      <c r="BR33" s="370"/>
      <c r="BS33" s="370"/>
      <c r="BT33" s="370"/>
      <c r="BU33" s="370"/>
      <c r="BV33" s="195"/>
      <c r="BW33" s="371" t="s">
        <v>189</v>
      </c>
      <c r="BX33" s="371"/>
      <c r="BY33" s="370" t="s">
        <v>191</v>
      </c>
      <c r="BZ33" s="370"/>
      <c r="CA33" s="370"/>
      <c r="CB33" s="370"/>
      <c r="CC33" s="370"/>
      <c r="CD33" s="370"/>
      <c r="CE33" s="370"/>
      <c r="CF33" s="370"/>
      <c r="CG33" s="370"/>
      <c r="CH33" s="370"/>
      <c r="CI33" s="370"/>
      <c r="CJ33" s="370"/>
      <c r="CK33" s="370"/>
      <c r="CL33" s="370"/>
      <c r="CM33" s="370"/>
      <c r="CN33" s="194"/>
      <c r="CO33" s="371" t="s">
        <v>187</v>
      </c>
      <c r="CP33" s="371"/>
      <c r="CQ33" s="370" t="s">
        <v>192</v>
      </c>
      <c r="CR33" s="370"/>
      <c r="CS33" s="370"/>
      <c r="CT33" s="370"/>
      <c r="CU33" s="370"/>
      <c r="CV33" s="370"/>
      <c r="CW33" s="370"/>
      <c r="CX33" s="370"/>
      <c r="CY33" s="370"/>
      <c r="CZ33" s="370"/>
      <c r="DA33" s="370"/>
      <c r="DB33" s="370"/>
      <c r="DC33" s="370"/>
      <c r="DD33" s="370"/>
      <c r="DE33" s="370"/>
      <c r="DF33" s="194"/>
      <c r="DG33" s="369" t="s">
        <v>193</v>
      </c>
      <c r="DH33" s="369"/>
      <c r="DI33" s="196"/>
    </row>
    <row r="34" spans="1:113" ht="32.25" customHeight="1" x14ac:dyDescent="0.15">
      <c r="A34" s="169"/>
      <c r="B34" s="193"/>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69"/>
      <c r="U34" s="367">
        <f>IF(W34="","",MAX(C34:D43)+1)</f>
        <v>2</v>
      </c>
      <c r="V34" s="367"/>
      <c r="W34" s="368" t="str">
        <f>IF('各会計、関係団体の財政状況及び健全化判断比率'!B28="","",'各会計、関係団体の財政状況及び健全化判断比率'!B28)</f>
        <v>国民健康保険特別会計</v>
      </c>
      <c r="X34" s="368"/>
      <c r="Y34" s="368"/>
      <c r="Z34" s="368"/>
      <c r="AA34" s="368"/>
      <c r="AB34" s="368"/>
      <c r="AC34" s="368"/>
      <c r="AD34" s="368"/>
      <c r="AE34" s="368"/>
      <c r="AF34" s="368"/>
      <c r="AG34" s="368"/>
      <c r="AH34" s="368"/>
      <c r="AI34" s="368"/>
      <c r="AJ34" s="368"/>
      <c r="AK34" s="368"/>
      <c r="AL34" s="169"/>
      <c r="AM34" s="367">
        <f>IF(AO34="","",MAX(C34:D43,U34:V43)+1)</f>
        <v>5</v>
      </c>
      <c r="AN34" s="367"/>
      <c r="AO34" s="368" t="str">
        <f>IF('各会計、関係団体の財政状況及び健全化判断比率'!B31="","",'各会計、関係団体の財政状況及び健全化判断比率'!B31)</f>
        <v>上水道事業会計</v>
      </c>
      <c r="AP34" s="368"/>
      <c r="AQ34" s="368"/>
      <c r="AR34" s="368"/>
      <c r="AS34" s="368"/>
      <c r="AT34" s="368"/>
      <c r="AU34" s="368"/>
      <c r="AV34" s="368"/>
      <c r="AW34" s="368"/>
      <c r="AX34" s="368"/>
      <c r="AY34" s="368"/>
      <c r="AZ34" s="368"/>
      <c r="BA34" s="368"/>
      <c r="BB34" s="368"/>
      <c r="BC34" s="368"/>
      <c r="BD34" s="169"/>
      <c r="BE34" s="367" t="str">
        <f>IF(BG34="","",MAX(C34:D43,U34:V43,AM34:AN43)+1)</f>
        <v/>
      </c>
      <c r="BF34" s="367"/>
      <c r="BG34" s="368"/>
      <c r="BH34" s="368"/>
      <c r="BI34" s="368"/>
      <c r="BJ34" s="368"/>
      <c r="BK34" s="368"/>
      <c r="BL34" s="368"/>
      <c r="BM34" s="368"/>
      <c r="BN34" s="368"/>
      <c r="BO34" s="368"/>
      <c r="BP34" s="368"/>
      <c r="BQ34" s="368"/>
      <c r="BR34" s="368"/>
      <c r="BS34" s="368"/>
      <c r="BT34" s="368"/>
      <c r="BU34" s="368"/>
      <c r="BV34" s="169"/>
      <c r="BW34" s="367">
        <f>IF(BY34="","",MAX(C34:D43,U34:V43,AM34:AN43,BE34:BF43)+1)</f>
        <v>6</v>
      </c>
      <c r="BX34" s="367"/>
      <c r="BY34" s="368" t="str">
        <f>IF('各会計、関係団体の財政状況及び健全化判断比率'!B68="","",'各会計、関係団体の財政状況及び健全化判断比率'!B68)</f>
        <v>御船地区衛生施設組合</v>
      </c>
      <c r="BZ34" s="368"/>
      <c r="CA34" s="368"/>
      <c r="CB34" s="368"/>
      <c r="CC34" s="368"/>
      <c r="CD34" s="368"/>
      <c r="CE34" s="368"/>
      <c r="CF34" s="368"/>
      <c r="CG34" s="368"/>
      <c r="CH34" s="368"/>
      <c r="CI34" s="368"/>
      <c r="CJ34" s="368"/>
      <c r="CK34" s="368"/>
      <c r="CL34" s="368"/>
      <c r="CM34" s="368"/>
      <c r="CN34" s="169"/>
      <c r="CO34" s="367" t="str">
        <f>IF(CQ34="","",MAX(C34:D43,U34:V43,AM34:AN43,BE34:BF43,BW34:BX43)+1)</f>
        <v/>
      </c>
      <c r="CP34" s="367"/>
      <c r="CQ34" s="368" t="str">
        <f>IF('各会計、関係団体の財政状況及び健全化判断比率'!BS7="","",'各会計、関係団体の財政状況及び健全化判断比率'!BS7)</f>
        <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196"/>
    </row>
    <row r="35" spans="1:113" ht="32.25" customHeight="1" x14ac:dyDescent="0.15">
      <c r="A35" s="169"/>
      <c r="B35" s="193"/>
      <c r="C35" s="367" t="str">
        <f>IF(E35="","",C34+1)</f>
        <v/>
      </c>
      <c r="D35" s="367"/>
      <c r="E35" s="368" t="str">
        <f>IF('各会計、関係団体の財政状況及び健全化判断比率'!B8="","",'各会計、関係団体の財政状況及び健全化判断比率'!B8)</f>
        <v/>
      </c>
      <c r="F35" s="368"/>
      <c r="G35" s="368"/>
      <c r="H35" s="368"/>
      <c r="I35" s="368"/>
      <c r="J35" s="368"/>
      <c r="K35" s="368"/>
      <c r="L35" s="368"/>
      <c r="M35" s="368"/>
      <c r="N35" s="368"/>
      <c r="O35" s="368"/>
      <c r="P35" s="368"/>
      <c r="Q35" s="368"/>
      <c r="R35" s="368"/>
      <c r="S35" s="368"/>
      <c r="T35" s="169"/>
      <c r="U35" s="367">
        <f>IF(W35="","",U34+1)</f>
        <v>3</v>
      </c>
      <c r="V35" s="367"/>
      <c r="W35" s="368" t="str">
        <f>IF('各会計、関係団体の財政状況及び健全化判断比率'!B29="","",'各会計、関係団体の財政状況及び健全化判断比率'!B29)</f>
        <v>介護保険特別会計</v>
      </c>
      <c r="X35" s="368"/>
      <c r="Y35" s="368"/>
      <c r="Z35" s="368"/>
      <c r="AA35" s="368"/>
      <c r="AB35" s="368"/>
      <c r="AC35" s="368"/>
      <c r="AD35" s="368"/>
      <c r="AE35" s="368"/>
      <c r="AF35" s="368"/>
      <c r="AG35" s="368"/>
      <c r="AH35" s="368"/>
      <c r="AI35" s="368"/>
      <c r="AJ35" s="368"/>
      <c r="AK35" s="368"/>
      <c r="AL35" s="169"/>
      <c r="AM35" s="367" t="str">
        <f t="shared" ref="AM35:AM43" si="0">IF(AO35="","",AM34+1)</f>
        <v/>
      </c>
      <c r="AN35" s="367"/>
      <c r="AO35" s="368"/>
      <c r="AP35" s="368"/>
      <c r="AQ35" s="368"/>
      <c r="AR35" s="368"/>
      <c r="AS35" s="368"/>
      <c r="AT35" s="368"/>
      <c r="AU35" s="368"/>
      <c r="AV35" s="368"/>
      <c r="AW35" s="368"/>
      <c r="AX35" s="368"/>
      <c r="AY35" s="368"/>
      <c r="AZ35" s="368"/>
      <c r="BA35" s="368"/>
      <c r="BB35" s="368"/>
      <c r="BC35" s="368"/>
      <c r="BD35" s="169"/>
      <c r="BE35" s="367" t="str">
        <f t="shared" ref="BE35:BE43" si="1">IF(BG35="","",BE34+1)</f>
        <v/>
      </c>
      <c r="BF35" s="367"/>
      <c r="BG35" s="368"/>
      <c r="BH35" s="368"/>
      <c r="BI35" s="368"/>
      <c r="BJ35" s="368"/>
      <c r="BK35" s="368"/>
      <c r="BL35" s="368"/>
      <c r="BM35" s="368"/>
      <c r="BN35" s="368"/>
      <c r="BO35" s="368"/>
      <c r="BP35" s="368"/>
      <c r="BQ35" s="368"/>
      <c r="BR35" s="368"/>
      <c r="BS35" s="368"/>
      <c r="BT35" s="368"/>
      <c r="BU35" s="368"/>
      <c r="BV35" s="169"/>
      <c r="BW35" s="367">
        <f t="shared" ref="BW35:BW43" si="2">IF(BY35="","",BW34+1)</f>
        <v>7</v>
      </c>
      <c r="BX35" s="367"/>
      <c r="BY35" s="368" t="str">
        <f>IF('各会計、関係団体の財政状況及び健全化判断比率'!B69="","",'各会計、関係団体の財政状況及び健全化判断比率'!B69)</f>
        <v>御船町・甲佐町衛生施設組合</v>
      </c>
      <c r="BZ35" s="368"/>
      <c r="CA35" s="368"/>
      <c r="CB35" s="368"/>
      <c r="CC35" s="368"/>
      <c r="CD35" s="368"/>
      <c r="CE35" s="368"/>
      <c r="CF35" s="368"/>
      <c r="CG35" s="368"/>
      <c r="CH35" s="368"/>
      <c r="CI35" s="368"/>
      <c r="CJ35" s="368"/>
      <c r="CK35" s="368"/>
      <c r="CL35" s="368"/>
      <c r="CM35" s="368"/>
      <c r="CN35" s="169"/>
      <c r="CO35" s="367" t="str">
        <f t="shared" ref="CO35:CO43" si="3">IF(CQ35="","",CO34+1)</f>
        <v/>
      </c>
      <c r="CP35" s="367"/>
      <c r="CQ35" s="368" t="str">
        <f>IF('各会計、関係団体の財政状況及び健全化判断比率'!BS8="","",'各会計、関係団体の財政状況及び健全化判断比率'!BS8)</f>
        <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196"/>
    </row>
    <row r="36" spans="1:113" ht="32.25" customHeight="1" x14ac:dyDescent="0.15">
      <c r="A36" s="169"/>
      <c r="B36" s="193"/>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69"/>
      <c r="U36" s="367">
        <f t="shared" ref="U36:U43" si="4">IF(W36="","",U35+1)</f>
        <v>4</v>
      </c>
      <c r="V36" s="367"/>
      <c r="W36" s="368" t="str">
        <f>IF('各会計、関係団体の財政状況及び健全化判断比率'!B30="","",'各会計、関係団体の財政状況及び健全化判断比率'!B30)</f>
        <v>後期高齢者医療特別会計</v>
      </c>
      <c r="X36" s="368"/>
      <c r="Y36" s="368"/>
      <c r="Z36" s="368"/>
      <c r="AA36" s="368"/>
      <c r="AB36" s="368"/>
      <c r="AC36" s="368"/>
      <c r="AD36" s="368"/>
      <c r="AE36" s="368"/>
      <c r="AF36" s="368"/>
      <c r="AG36" s="368"/>
      <c r="AH36" s="368"/>
      <c r="AI36" s="368"/>
      <c r="AJ36" s="368"/>
      <c r="AK36" s="368"/>
      <c r="AL36" s="169"/>
      <c r="AM36" s="367" t="str">
        <f t="shared" si="0"/>
        <v/>
      </c>
      <c r="AN36" s="367"/>
      <c r="AO36" s="368"/>
      <c r="AP36" s="368"/>
      <c r="AQ36" s="368"/>
      <c r="AR36" s="368"/>
      <c r="AS36" s="368"/>
      <c r="AT36" s="368"/>
      <c r="AU36" s="368"/>
      <c r="AV36" s="368"/>
      <c r="AW36" s="368"/>
      <c r="AX36" s="368"/>
      <c r="AY36" s="368"/>
      <c r="AZ36" s="368"/>
      <c r="BA36" s="368"/>
      <c r="BB36" s="368"/>
      <c r="BC36" s="368"/>
      <c r="BD36" s="169"/>
      <c r="BE36" s="367" t="str">
        <f t="shared" si="1"/>
        <v/>
      </c>
      <c r="BF36" s="367"/>
      <c r="BG36" s="368"/>
      <c r="BH36" s="368"/>
      <c r="BI36" s="368"/>
      <c r="BJ36" s="368"/>
      <c r="BK36" s="368"/>
      <c r="BL36" s="368"/>
      <c r="BM36" s="368"/>
      <c r="BN36" s="368"/>
      <c r="BO36" s="368"/>
      <c r="BP36" s="368"/>
      <c r="BQ36" s="368"/>
      <c r="BR36" s="368"/>
      <c r="BS36" s="368"/>
      <c r="BT36" s="368"/>
      <c r="BU36" s="368"/>
      <c r="BV36" s="169"/>
      <c r="BW36" s="367">
        <f t="shared" si="2"/>
        <v>8</v>
      </c>
      <c r="BX36" s="367"/>
      <c r="BY36" s="368" t="str">
        <f>IF('各会計、関係団体の財政状況及び健全化判断比率'!B70="","",'各会計、関係団体の財政状況及び健全化判断比率'!B70)</f>
        <v>上益城消防組合</v>
      </c>
      <c r="BZ36" s="368"/>
      <c r="CA36" s="368"/>
      <c r="CB36" s="368"/>
      <c r="CC36" s="368"/>
      <c r="CD36" s="368"/>
      <c r="CE36" s="368"/>
      <c r="CF36" s="368"/>
      <c r="CG36" s="368"/>
      <c r="CH36" s="368"/>
      <c r="CI36" s="368"/>
      <c r="CJ36" s="368"/>
      <c r="CK36" s="368"/>
      <c r="CL36" s="368"/>
      <c r="CM36" s="368"/>
      <c r="CN36" s="169"/>
      <c r="CO36" s="367" t="str">
        <f t="shared" si="3"/>
        <v/>
      </c>
      <c r="CP36" s="367"/>
      <c r="CQ36" s="368" t="str">
        <f>IF('各会計、関係団体の財政状況及び健全化判断比率'!BS9="","",'各会計、関係団体の財政状況及び健全化判断比率'!BS9)</f>
        <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196"/>
    </row>
    <row r="37" spans="1:113" ht="32.25" customHeight="1" x14ac:dyDescent="0.15">
      <c r="A37" s="169"/>
      <c r="B37" s="193"/>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69"/>
      <c r="U37" s="367" t="str">
        <f t="shared" si="4"/>
        <v/>
      </c>
      <c r="V37" s="367"/>
      <c r="W37" s="368"/>
      <c r="X37" s="368"/>
      <c r="Y37" s="368"/>
      <c r="Z37" s="368"/>
      <c r="AA37" s="368"/>
      <c r="AB37" s="368"/>
      <c r="AC37" s="368"/>
      <c r="AD37" s="368"/>
      <c r="AE37" s="368"/>
      <c r="AF37" s="368"/>
      <c r="AG37" s="368"/>
      <c r="AH37" s="368"/>
      <c r="AI37" s="368"/>
      <c r="AJ37" s="368"/>
      <c r="AK37" s="368"/>
      <c r="AL37" s="169"/>
      <c r="AM37" s="367" t="str">
        <f t="shared" si="0"/>
        <v/>
      </c>
      <c r="AN37" s="367"/>
      <c r="AO37" s="368"/>
      <c r="AP37" s="368"/>
      <c r="AQ37" s="368"/>
      <c r="AR37" s="368"/>
      <c r="AS37" s="368"/>
      <c r="AT37" s="368"/>
      <c r="AU37" s="368"/>
      <c r="AV37" s="368"/>
      <c r="AW37" s="368"/>
      <c r="AX37" s="368"/>
      <c r="AY37" s="368"/>
      <c r="AZ37" s="368"/>
      <c r="BA37" s="368"/>
      <c r="BB37" s="368"/>
      <c r="BC37" s="368"/>
      <c r="BD37" s="169"/>
      <c r="BE37" s="367" t="str">
        <f t="shared" si="1"/>
        <v/>
      </c>
      <c r="BF37" s="367"/>
      <c r="BG37" s="368"/>
      <c r="BH37" s="368"/>
      <c r="BI37" s="368"/>
      <c r="BJ37" s="368"/>
      <c r="BK37" s="368"/>
      <c r="BL37" s="368"/>
      <c r="BM37" s="368"/>
      <c r="BN37" s="368"/>
      <c r="BO37" s="368"/>
      <c r="BP37" s="368"/>
      <c r="BQ37" s="368"/>
      <c r="BR37" s="368"/>
      <c r="BS37" s="368"/>
      <c r="BT37" s="368"/>
      <c r="BU37" s="368"/>
      <c r="BV37" s="169"/>
      <c r="BW37" s="367">
        <f t="shared" si="2"/>
        <v>9</v>
      </c>
      <c r="BX37" s="367"/>
      <c r="BY37" s="368" t="str">
        <f>IF('各会計、関係団体の財政状況及び健全化判断比率'!B71="","",'各会計、関係団体の財政状況及び健全化判断比率'!B71)</f>
        <v>上益城広域連合</v>
      </c>
      <c r="BZ37" s="368"/>
      <c r="CA37" s="368"/>
      <c r="CB37" s="368"/>
      <c r="CC37" s="368"/>
      <c r="CD37" s="368"/>
      <c r="CE37" s="368"/>
      <c r="CF37" s="368"/>
      <c r="CG37" s="368"/>
      <c r="CH37" s="368"/>
      <c r="CI37" s="368"/>
      <c r="CJ37" s="368"/>
      <c r="CK37" s="368"/>
      <c r="CL37" s="368"/>
      <c r="CM37" s="368"/>
      <c r="CN37" s="169"/>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196"/>
    </row>
    <row r="38" spans="1:113" ht="32.25" customHeight="1" x14ac:dyDescent="0.15">
      <c r="A38" s="169"/>
      <c r="B38" s="193"/>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69"/>
      <c r="U38" s="367" t="str">
        <f t="shared" si="4"/>
        <v/>
      </c>
      <c r="V38" s="367"/>
      <c r="W38" s="368"/>
      <c r="X38" s="368"/>
      <c r="Y38" s="368"/>
      <c r="Z38" s="368"/>
      <c r="AA38" s="368"/>
      <c r="AB38" s="368"/>
      <c r="AC38" s="368"/>
      <c r="AD38" s="368"/>
      <c r="AE38" s="368"/>
      <c r="AF38" s="368"/>
      <c r="AG38" s="368"/>
      <c r="AH38" s="368"/>
      <c r="AI38" s="368"/>
      <c r="AJ38" s="368"/>
      <c r="AK38" s="368"/>
      <c r="AL38" s="169"/>
      <c r="AM38" s="367" t="str">
        <f t="shared" si="0"/>
        <v/>
      </c>
      <c r="AN38" s="367"/>
      <c r="AO38" s="368"/>
      <c r="AP38" s="368"/>
      <c r="AQ38" s="368"/>
      <c r="AR38" s="368"/>
      <c r="AS38" s="368"/>
      <c r="AT38" s="368"/>
      <c r="AU38" s="368"/>
      <c r="AV38" s="368"/>
      <c r="AW38" s="368"/>
      <c r="AX38" s="368"/>
      <c r="AY38" s="368"/>
      <c r="AZ38" s="368"/>
      <c r="BA38" s="368"/>
      <c r="BB38" s="368"/>
      <c r="BC38" s="368"/>
      <c r="BD38" s="169"/>
      <c r="BE38" s="367" t="str">
        <f t="shared" si="1"/>
        <v/>
      </c>
      <c r="BF38" s="367"/>
      <c r="BG38" s="368"/>
      <c r="BH38" s="368"/>
      <c r="BI38" s="368"/>
      <c r="BJ38" s="368"/>
      <c r="BK38" s="368"/>
      <c r="BL38" s="368"/>
      <c r="BM38" s="368"/>
      <c r="BN38" s="368"/>
      <c r="BO38" s="368"/>
      <c r="BP38" s="368"/>
      <c r="BQ38" s="368"/>
      <c r="BR38" s="368"/>
      <c r="BS38" s="368"/>
      <c r="BT38" s="368"/>
      <c r="BU38" s="368"/>
      <c r="BV38" s="169"/>
      <c r="BW38" s="367">
        <f t="shared" si="2"/>
        <v>10</v>
      </c>
      <c r="BX38" s="367"/>
      <c r="BY38" s="368" t="str">
        <f>IF('各会計、関係団体の財政状況及び健全化判断比率'!B72="","",'各会計、関係団体の財政状況及び健全化判断比率'!B72)</f>
        <v>熊本県後期高齢者医療広域連合(一般会計)</v>
      </c>
      <c r="BZ38" s="368"/>
      <c r="CA38" s="368"/>
      <c r="CB38" s="368"/>
      <c r="CC38" s="368"/>
      <c r="CD38" s="368"/>
      <c r="CE38" s="368"/>
      <c r="CF38" s="368"/>
      <c r="CG38" s="368"/>
      <c r="CH38" s="368"/>
      <c r="CI38" s="368"/>
      <c r="CJ38" s="368"/>
      <c r="CK38" s="368"/>
      <c r="CL38" s="368"/>
      <c r="CM38" s="368"/>
      <c r="CN38" s="169"/>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196"/>
    </row>
    <row r="39" spans="1:113" ht="32.25" customHeight="1" x14ac:dyDescent="0.15">
      <c r="A39" s="169"/>
      <c r="B39" s="193"/>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69"/>
      <c r="U39" s="367" t="str">
        <f t="shared" si="4"/>
        <v/>
      </c>
      <c r="V39" s="367"/>
      <c r="W39" s="368"/>
      <c r="X39" s="368"/>
      <c r="Y39" s="368"/>
      <c r="Z39" s="368"/>
      <c r="AA39" s="368"/>
      <c r="AB39" s="368"/>
      <c r="AC39" s="368"/>
      <c r="AD39" s="368"/>
      <c r="AE39" s="368"/>
      <c r="AF39" s="368"/>
      <c r="AG39" s="368"/>
      <c r="AH39" s="368"/>
      <c r="AI39" s="368"/>
      <c r="AJ39" s="368"/>
      <c r="AK39" s="368"/>
      <c r="AL39" s="169"/>
      <c r="AM39" s="367" t="str">
        <f t="shared" si="0"/>
        <v/>
      </c>
      <c r="AN39" s="367"/>
      <c r="AO39" s="368"/>
      <c r="AP39" s="368"/>
      <c r="AQ39" s="368"/>
      <c r="AR39" s="368"/>
      <c r="AS39" s="368"/>
      <c r="AT39" s="368"/>
      <c r="AU39" s="368"/>
      <c r="AV39" s="368"/>
      <c r="AW39" s="368"/>
      <c r="AX39" s="368"/>
      <c r="AY39" s="368"/>
      <c r="AZ39" s="368"/>
      <c r="BA39" s="368"/>
      <c r="BB39" s="368"/>
      <c r="BC39" s="368"/>
      <c r="BD39" s="169"/>
      <c r="BE39" s="367" t="str">
        <f t="shared" si="1"/>
        <v/>
      </c>
      <c r="BF39" s="367"/>
      <c r="BG39" s="368"/>
      <c r="BH39" s="368"/>
      <c r="BI39" s="368"/>
      <c r="BJ39" s="368"/>
      <c r="BK39" s="368"/>
      <c r="BL39" s="368"/>
      <c r="BM39" s="368"/>
      <c r="BN39" s="368"/>
      <c r="BO39" s="368"/>
      <c r="BP39" s="368"/>
      <c r="BQ39" s="368"/>
      <c r="BR39" s="368"/>
      <c r="BS39" s="368"/>
      <c r="BT39" s="368"/>
      <c r="BU39" s="368"/>
      <c r="BV39" s="169"/>
      <c r="BW39" s="367">
        <f t="shared" si="2"/>
        <v>11</v>
      </c>
      <c r="BX39" s="367"/>
      <c r="BY39" s="368" t="str">
        <f>IF('各会計、関係団体の財政状況及び健全化判断比率'!B73="","",'各会計、関係団体の財政状況及び健全化判断比率'!B73)</f>
        <v>熊本県後期高齢者医療広域連合(後期高齢者医療特別会計)</v>
      </c>
      <c r="BZ39" s="368"/>
      <c r="CA39" s="368"/>
      <c r="CB39" s="368"/>
      <c r="CC39" s="368"/>
      <c r="CD39" s="368"/>
      <c r="CE39" s="368"/>
      <c r="CF39" s="368"/>
      <c r="CG39" s="368"/>
      <c r="CH39" s="368"/>
      <c r="CI39" s="368"/>
      <c r="CJ39" s="368"/>
      <c r="CK39" s="368"/>
      <c r="CL39" s="368"/>
      <c r="CM39" s="368"/>
      <c r="CN39" s="169"/>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196"/>
    </row>
    <row r="40" spans="1:113" ht="32.25" customHeight="1" x14ac:dyDescent="0.15">
      <c r="A40" s="169"/>
      <c r="B40" s="193"/>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69"/>
      <c r="U40" s="367" t="str">
        <f t="shared" si="4"/>
        <v/>
      </c>
      <c r="V40" s="367"/>
      <c r="W40" s="368"/>
      <c r="X40" s="368"/>
      <c r="Y40" s="368"/>
      <c r="Z40" s="368"/>
      <c r="AA40" s="368"/>
      <c r="AB40" s="368"/>
      <c r="AC40" s="368"/>
      <c r="AD40" s="368"/>
      <c r="AE40" s="368"/>
      <c r="AF40" s="368"/>
      <c r="AG40" s="368"/>
      <c r="AH40" s="368"/>
      <c r="AI40" s="368"/>
      <c r="AJ40" s="368"/>
      <c r="AK40" s="368"/>
      <c r="AL40" s="169"/>
      <c r="AM40" s="367" t="str">
        <f t="shared" si="0"/>
        <v/>
      </c>
      <c r="AN40" s="367"/>
      <c r="AO40" s="368"/>
      <c r="AP40" s="368"/>
      <c r="AQ40" s="368"/>
      <c r="AR40" s="368"/>
      <c r="AS40" s="368"/>
      <c r="AT40" s="368"/>
      <c r="AU40" s="368"/>
      <c r="AV40" s="368"/>
      <c r="AW40" s="368"/>
      <c r="AX40" s="368"/>
      <c r="AY40" s="368"/>
      <c r="AZ40" s="368"/>
      <c r="BA40" s="368"/>
      <c r="BB40" s="368"/>
      <c r="BC40" s="368"/>
      <c r="BD40" s="169"/>
      <c r="BE40" s="367" t="str">
        <f t="shared" si="1"/>
        <v/>
      </c>
      <c r="BF40" s="367"/>
      <c r="BG40" s="368"/>
      <c r="BH40" s="368"/>
      <c r="BI40" s="368"/>
      <c r="BJ40" s="368"/>
      <c r="BK40" s="368"/>
      <c r="BL40" s="368"/>
      <c r="BM40" s="368"/>
      <c r="BN40" s="368"/>
      <c r="BO40" s="368"/>
      <c r="BP40" s="368"/>
      <c r="BQ40" s="368"/>
      <c r="BR40" s="368"/>
      <c r="BS40" s="368"/>
      <c r="BT40" s="368"/>
      <c r="BU40" s="368"/>
      <c r="BV40" s="169"/>
      <c r="BW40" s="367">
        <f t="shared" si="2"/>
        <v>12</v>
      </c>
      <c r="BX40" s="367"/>
      <c r="BY40" s="368" t="str">
        <f>IF('各会計、関係団体の財政状況及び健全化判断比率'!B74="","",'各会計、関係団体の財政状況及び健全化判断比率'!B74)</f>
        <v>熊本県市町村総合事務組合</v>
      </c>
      <c r="BZ40" s="368"/>
      <c r="CA40" s="368"/>
      <c r="CB40" s="368"/>
      <c r="CC40" s="368"/>
      <c r="CD40" s="368"/>
      <c r="CE40" s="368"/>
      <c r="CF40" s="368"/>
      <c r="CG40" s="368"/>
      <c r="CH40" s="368"/>
      <c r="CI40" s="368"/>
      <c r="CJ40" s="368"/>
      <c r="CK40" s="368"/>
      <c r="CL40" s="368"/>
      <c r="CM40" s="368"/>
      <c r="CN40" s="169"/>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196"/>
    </row>
    <row r="41" spans="1:113" ht="32.25" customHeight="1" x14ac:dyDescent="0.15">
      <c r="A41" s="169"/>
      <c r="B41" s="193"/>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69"/>
      <c r="U41" s="367" t="str">
        <f t="shared" si="4"/>
        <v/>
      </c>
      <c r="V41" s="367"/>
      <c r="W41" s="368"/>
      <c r="X41" s="368"/>
      <c r="Y41" s="368"/>
      <c r="Z41" s="368"/>
      <c r="AA41" s="368"/>
      <c r="AB41" s="368"/>
      <c r="AC41" s="368"/>
      <c r="AD41" s="368"/>
      <c r="AE41" s="368"/>
      <c r="AF41" s="368"/>
      <c r="AG41" s="368"/>
      <c r="AH41" s="368"/>
      <c r="AI41" s="368"/>
      <c r="AJ41" s="368"/>
      <c r="AK41" s="368"/>
      <c r="AL41" s="169"/>
      <c r="AM41" s="367" t="str">
        <f t="shared" si="0"/>
        <v/>
      </c>
      <c r="AN41" s="367"/>
      <c r="AO41" s="368"/>
      <c r="AP41" s="368"/>
      <c r="AQ41" s="368"/>
      <c r="AR41" s="368"/>
      <c r="AS41" s="368"/>
      <c r="AT41" s="368"/>
      <c r="AU41" s="368"/>
      <c r="AV41" s="368"/>
      <c r="AW41" s="368"/>
      <c r="AX41" s="368"/>
      <c r="AY41" s="368"/>
      <c r="AZ41" s="368"/>
      <c r="BA41" s="368"/>
      <c r="BB41" s="368"/>
      <c r="BC41" s="368"/>
      <c r="BD41" s="169"/>
      <c r="BE41" s="367" t="str">
        <f t="shared" si="1"/>
        <v/>
      </c>
      <c r="BF41" s="367"/>
      <c r="BG41" s="368"/>
      <c r="BH41" s="368"/>
      <c r="BI41" s="368"/>
      <c r="BJ41" s="368"/>
      <c r="BK41" s="368"/>
      <c r="BL41" s="368"/>
      <c r="BM41" s="368"/>
      <c r="BN41" s="368"/>
      <c r="BO41" s="368"/>
      <c r="BP41" s="368"/>
      <c r="BQ41" s="368"/>
      <c r="BR41" s="368"/>
      <c r="BS41" s="368"/>
      <c r="BT41" s="368"/>
      <c r="BU41" s="368"/>
      <c r="BV41" s="169"/>
      <c r="BW41" s="367" t="str">
        <f t="shared" si="2"/>
        <v/>
      </c>
      <c r="BX41" s="367"/>
      <c r="BY41" s="368" t="str">
        <f>IF('各会計、関係団体の財政状況及び健全化判断比率'!B75="","",'各会計、関係団体の財政状況及び健全化判断比率'!B75)</f>
        <v/>
      </c>
      <c r="BZ41" s="368"/>
      <c r="CA41" s="368"/>
      <c r="CB41" s="368"/>
      <c r="CC41" s="368"/>
      <c r="CD41" s="368"/>
      <c r="CE41" s="368"/>
      <c r="CF41" s="368"/>
      <c r="CG41" s="368"/>
      <c r="CH41" s="368"/>
      <c r="CI41" s="368"/>
      <c r="CJ41" s="368"/>
      <c r="CK41" s="368"/>
      <c r="CL41" s="368"/>
      <c r="CM41" s="368"/>
      <c r="CN41" s="169"/>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196"/>
    </row>
    <row r="42" spans="1:113" ht="32.25" customHeight="1" x14ac:dyDescent="0.15">
      <c r="B42" s="193"/>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69"/>
      <c r="U42" s="367" t="str">
        <f t="shared" si="4"/>
        <v/>
      </c>
      <c r="V42" s="367"/>
      <c r="W42" s="368"/>
      <c r="X42" s="368"/>
      <c r="Y42" s="368"/>
      <c r="Z42" s="368"/>
      <c r="AA42" s="368"/>
      <c r="AB42" s="368"/>
      <c r="AC42" s="368"/>
      <c r="AD42" s="368"/>
      <c r="AE42" s="368"/>
      <c r="AF42" s="368"/>
      <c r="AG42" s="368"/>
      <c r="AH42" s="368"/>
      <c r="AI42" s="368"/>
      <c r="AJ42" s="368"/>
      <c r="AK42" s="368"/>
      <c r="AL42" s="169"/>
      <c r="AM42" s="367" t="str">
        <f t="shared" si="0"/>
        <v/>
      </c>
      <c r="AN42" s="367"/>
      <c r="AO42" s="368"/>
      <c r="AP42" s="368"/>
      <c r="AQ42" s="368"/>
      <c r="AR42" s="368"/>
      <c r="AS42" s="368"/>
      <c r="AT42" s="368"/>
      <c r="AU42" s="368"/>
      <c r="AV42" s="368"/>
      <c r="AW42" s="368"/>
      <c r="AX42" s="368"/>
      <c r="AY42" s="368"/>
      <c r="AZ42" s="368"/>
      <c r="BA42" s="368"/>
      <c r="BB42" s="368"/>
      <c r="BC42" s="368"/>
      <c r="BD42" s="169"/>
      <c r="BE42" s="367" t="str">
        <f t="shared" si="1"/>
        <v/>
      </c>
      <c r="BF42" s="367"/>
      <c r="BG42" s="368"/>
      <c r="BH42" s="368"/>
      <c r="BI42" s="368"/>
      <c r="BJ42" s="368"/>
      <c r="BK42" s="368"/>
      <c r="BL42" s="368"/>
      <c r="BM42" s="368"/>
      <c r="BN42" s="368"/>
      <c r="BO42" s="368"/>
      <c r="BP42" s="368"/>
      <c r="BQ42" s="368"/>
      <c r="BR42" s="368"/>
      <c r="BS42" s="368"/>
      <c r="BT42" s="368"/>
      <c r="BU42" s="368"/>
      <c r="BV42" s="169"/>
      <c r="BW42" s="367" t="str">
        <f t="shared" si="2"/>
        <v/>
      </c>
      <c r="BX42" s="367"/>
      <c r="BY42" s="368" t="str">
        <f>IF('各会計、関係団体の財政状況及び健全化判断比率'!B76="","",'各会計、関係団体の財政状況及び健全化判断比率'!B76)</f>
        <v/>
      </c>
      <c r="BZ42" s="368"/>
      <c r="CA42" s="368"/>
      <c r="CB42" s="368"/>
      <c r="CC42" s="368"/>
      <c r="CD42" s="368"/>
      <c r="CE42" s="368"/>
      <c r="CF42" s="368"/>
      <c r="CG42" s="368"/>
      <c r="CH42" s="368"/>
      <c r="CI42" s="368"/>
      <c r="CJ42" s="368"/>
      <c r="CK42" s="368"/>
      <c r="CL42" s="368"/>
      <c r="CM42" s="368"/>
      <c r="CN42" s="169"/>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196"/>
    </row>
    <row r="43" spans="1:113" ht="32.25" customHeight="1" x14ac:dyDescent="0.15">
      <c r="B43" s="193"/>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69"/>
      <c r="U43" s="367" t="str">
        <f t="shared" si="4"/>
        <v/>
      </c>
      <c r="V43" s="367"/>
      <c r="W43" s="368"/>
      <c r="X43" s="368"/>
      <c r="Y43" s="368"/>
      <c r="Z43" s="368"/>
      <c r="AA43" s="368"/>
      <c r="AB43" s="368"/>
      <c r="AC43" s="368"/>
      <c r="AD43" s="368"/>
      <c r="AE43" s="368"/>
      <c r="AF43" s="368"/>
      <c r="AG43" s="368"/>
      <c r="AH43" s="368"/>
      <c r="AI43" s="368"/>
      <c r="AJ43" s="368"/>
      <c r="AK43" s="368"/>
      <c r="AL43" s="169"/>
      <c r="AM43" s="367" t="str">
        <f t="shared" si="0"/>
        <v/>
      </c>
      <c r="AN43" s="367"/>
      <c r="AO43" s="368"/>
      <c r="AP43" s="368"/>
      <c r="AQ43" s="368"/>
      <c r="AR43" s="368"/>
      <c r="AS43" s="368"/>
      <c r="AT43" s="368"/>
      <c r="AU43" s="368"/>
      <c r="AV43" s="368"/>
      <c r="AW43" s="368"/>
      <c r="AX43" s="368"/>
      <c r="AY43" s="368"/>
      <c r="AZ43" s="368"/>
      <c r="BA43" s="368"/>
      <c r="BB43" s="368"/>
      <c r="BC43" s="368"/>
      <c r="BD43" s="169"/>
      <c r="BE43" s="367" t="str">
        <f t="shared" si="1"/>
        <v/>
      </c>
      <c r="BF43" s="367"/>
      <c r="BG43" s="368"/>
      <c r="BH43" s="368"/>
      <c r="BI43" s="368"/>
      <c r="BJ43" s="368"/>
      <c r="BK43" s="368"/>
      <c r="BL43" s="368"/>
      <c r="BM43" s="368"/>
      <c r="BN43" s="368"/>
      <c r="BO43" s="368"/>
      <c r="BP43" s="368"/>
      <c r="BQ43" s="368"/>
      <c r="BR43" s="368"/>
      <c r="BS43" s="368"/>
      <c r="BT43" s="368"/>
      <c r="BU43" s="368"/>
      <c r="BV43" s="169"/>
      <c r="BW43" s="367" t="str">
        <f t="shared" si="2"/>
        <v/>
      </c>
      <c r="BX43" s="367"/>
      <c r="BY43" s="368" t="str">
        <f>IF('各会計、関係団体の財政状況及び健全化判断比率'!B77="","",'各会計、関係団体の財政状況及び健全化判断比率'!B77)</f>
        <v/>
      </c>
      <c r="BZ43" s="368"/>
      <c r="CA43" s="368"/>
      <c r="CB43" s="368"/>
      <c r="CC43" s="368"/>
      <c r="CD43" s="368"/>
      <c r="CE43" s="368"/>
      <c r="CF43" s="368"/>
      <c r="CG43" s="368"/>
      <c r="CH43" s="368"/>
      <c r="CI43" s="368"/>
      <c r="CJ43" s="368"/>
      <c r="CK43" s="368"/>
      <c r="CL43" s="368"/>
      <c r="CM43" s="368"/>
      <c r="CN43" s="169"/>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194</v>
      </c>
      <c r="E46" s="364" t="s">
        <v>195</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196</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197</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198</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199</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200</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201</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202</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lWBPZDKrPiEnFU7tkaghSSK/x2z2u4TDG6EU0RcNsHukKvYuBIAT8a/I2fAbSv7tJjoiYPL1cTgDtnCbyJ488g==" saltValue="8BXcIr7AxUzn6UiZynmf6w=="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election activeCell="H55" sqref="H55:H57"/>
    </sheetView>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524</v>
      </c>
      <c r="G33" s="29" t="s">
        <v>525</v>
      </c>
      <c r="H33" s="29" t="s">
        <v>526</v>
      </c>
      <c r="I33" s="29" t="s">
        <v>527</v>
      </c>
      <c r="J33" s="30" t="s">
        <v>528</v>
      </c>
      <c r="K33" s="22"/>
      <c r="L33" s="22"/>
      <c r="M33" s="22"/>
      <c r="N33" s="22"/>
      <c r="O33" s="22"/>
      <c r="P33" s="22"/>
    </row>
    <row r="34" spans="1:16" ht="39" customHeight="1" x14ac:dyDescent="0.15">
      <c r="A34" s="22"/>
      <c r="B34" s="31"/>
      <c r="C34" s="1151" t="s">
        <v>531</v>
      </c>
      <c r="D34" s="1151"/>
      <c r="E34" s="1152"/>
      <c r="F34" s="32">
        <v>12.77</v>
      </c>
      <c r="G34" s="33">
        <v>17.39</v>
      </c>
      <c r="H34" s="33">
        <v>23.03</v>
      </c>
      <c r="I34" s="33">
        <v>20.71</v>
      </c>
      <c r="J34" s="34">
        <v>41.43</v>
      </c>
      <c r="K34" s="22"/>
      <c r="L34" s="22"/>
      <c r="M34" s="22"/>
      <c r="N34" s="22"/>
      <c r="O34" s="22"/>
      <c r="P34" s="22"/>
    </row>
    <row r="35" spans="1:16" ht="39" customHeight="1" x14ac:dyDescent="0.15">
      <c r="A35" s="22"/>
      <c r="B35" s="35"/>
      <c r="C35" s="1145" t="s">
        <v>532</v>
      </c>
      <c r="D35" s="1146"/>
      <c r="E35" s="1147"/>
      <c r="F35" s="36">
        <v>4.96</v>
      </c>
      <c r="G35" s="37">
        <v>3.99</v>
      </c>
      <c r="H35" s="37">
        <v>3.03</v>
      </c>
      <c r="I35" s="37">
        <v>3.59</v>
      </c>
      <c r="J35" s="38">
        <v>3.5</v>
      </c>
      <c r="K35" s="22"/>
      <c r="L35" s="22"/>
      <c r="M35" s="22"/>
      <c r="N35" s="22"/>
      <c r="O35" s="22"/>
      <c r="P35" s="22"/>
    </row>
    <row r="36" spans="1:16" ht="39" customHeight="1" x14ac:dyDescent="0.15">
      <c r="A36" s="22"/>
      <c r="B36" s="35"/>
      <c r="C36" s="1145" t="s">
        <v>533</v>
      </c>
      <c r="D36" s="1146"/>
      <c r="E36" s="1147"/>
      <c r="F36" s="36">
        <v>1.54</v>
      </c>
      <c r="G36" s="37">
        <v>1.35</v>
      </c>
      <c r="H36" s="37">
        <v>1.62</v>
      </c>
      <c r="I36" s="37">
        <v>1.41</v>
      </c>
      <c r="J36" s="38">
        <v>2.66</v>
      </c>
      <c r="K36" s="22"/>
      <c r="L36" s="22"/>
      <c r="M36" s="22"/>
      <c r="N36" s="22"/>
      <c r="O36" s="22"/>
      <c r="P36" s="22"/>
    </row>
    <row r="37" spans="1:16" ht="39" customHeight="1" x14ac:dyDescent="0.15">
      <c r="A37" s="22"/>
      <c r="B37" s="35"/>
      <c r="C37" s="1145" t="s">
        <v>534</v>
      </c>
      <c r="D37" s="1146"/>
      <c r="E37" s="1147"/>
      <c r="F37" s="36">
        <v>0.96</v>
      </c>
      <c r="G37" s="37">
        <v>1.66</v>
      </c>
      <c r="H37" s="37">
        <v>0.9</v>
      </c>
      <c r="I37" s="37">
        <v>0.64</v>
      </c>
      <c r="J37" s="38">
        <v>0.86</v>
      </c>
      <c r="K37" s="22"/>
      <c r="L37" s="22"/>
      <c r="M37" s="22"/>
      <c r="N37" s="22"/>
      <c r="O37" s="22"/>
      <c r="P37" s="22"/>
    </row>
    <row r="38" spans="1:16" ht="39" customHeight="1" x14ac:dyDescent="0.15">
      <c r="A38" s="22"/>
      <c r="B38" s="35"/>
      <c r="C38" s="1145" t="s">
        <v>535</v>
      </c>
      <c r="D38" s="1146"/>
      <c r="E38" s="1147"/>
      <c r="F38" s="36">
        <v>0.05</v>
      </c>
      <c r="G38" s="37">
        <v>0.02</v>
      </c>
      <c r="H38" s="37">
        <v>0.02</v>
      </c>
      <c r="I38" s="37">
        <v>0.08</v>
      </c>
      <c r="J38" s="38">
        <v>0.3</v>
      </c>
      <c r="K38" s="22"/>
      <c r="L38" s="22"/>
      <c r="M38" s="22"/>
      <c r="N38" s="22"/>
      <c r="O38" s="22"/>
      <c r="P38" s="22"/>
    </row>
    <row r="39" spans="1:16" ht="39" customHeight="1" x14ac:dyDescent="0.15">
      <c r="A39" s="22"/>
      <c r="B39" s="35"/>
      <c r="C39" s="1145"/>
      <c r="D39" s="1146"/>
      <c r="E39" s="1147"/>
      <c r="F39" s="36"/>
      <c r="G39" s="37"/>
      <c r="H39" s="37"/>
      <c r="I39" s="37"/>
      <c r="J39" s="38"/>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536</v>
      </c>
      <c r="D42" s="1146"/>
      <c r="E42" s="1147"/>
      <c r="F42" s="36" t="s">
        <v>485</v>
      </c>
      <c r="G42" s="37" t="s">
        <v>485</v>
      </c>
      <c r="H42" s="37" t="s">
        <v>485</v>
      </c>
      <c r="I42" s="37" t="s">
        <v>485</v>
      </c>
      <c r="J42" s="38" t="s">
        <v>485</v>
      </c>
      <c r="K42" s="22"/>
      <c r="L42" s="22"/>
      <c r="M42" s="22"/>
      <c r="N42" s="22"/>
      <c r="O42" s="22"/>
      <c r="P42" s="22"/>
    </row>
    <row r="43" spans="1:16" ht="39" customHeight="1" thickBot="1" x14ac:dyDescent="0.2">
      <c r="A43" s="22"/>
      <c r="B43" s="40"/>
      <c r="C43" s="1148" t="s">
        <v>537</v>
      </c>
      <c r="D43" s="1149"/>
      <c r="E43" s="1150"/>
      <c r="F43" s="41" t="s">
        <v>485</v>
      </c>
      <c r="G43" s="42" t="s">
        <v>485</v>
      </c>
      <c r="H43" s="42" t="s">
        <v>485</v>
      </c>
      <c r="I43" s="42" t="s">
        <v>485</v>
      </c>
      <c r="J43" s="43" t="s">
        <v>485</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GCUW20X8id3uSgnaMQiMTtH6IiVw5xeJyjbW2FCF5Z+srmCbA8kbe4bb1rOxd18YsCtzgn1ZGuNy7DqjfII1Iw==" saltValue="NdnnQH8MOnZaI/Fqr/fSd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election activeCell="P55" sqref="P55"/>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x14ac:dyDescent="0.15">
      <c r="A45" s="48"/>
      <c r="B45" s="1176" t="s">
        <v>9</v>
      </c>
      <c r="C45" s="1177"/>
      <c r="D45" s="58"/>
      <c r="E45" s="1182" t="s">
        <v>10</v>
      </c>
      <c r="F45" s="1182"/>
      <c r="G45" s="1182"/>
      <c r="H45" s="1182"/>
      <c r="I45" s="1182"/>
      <c r="J45" s="1183"/>
      <c r="K45" s="59">
        <v>952</v>
      </c>
      <c r="L45" s="60">
        <v>1020</v>
      </c>
      <c r="M45" s="60">
        <v>1115</v>
      </c>
      <c r="N45" s="60">
        <v>1146</v>
      </c>
      <c r="O45" s="61">
        <v>1112</v>
      </c>
      <c r="P45" s="48"/>
      <c r="Q45" s="48"/>
      <c r="R45" s="48"/>
      <c r="S45" s="48"/>
      <c r="T45" s="48"/>
      <c r="U45" s="48"/>
    </row>
    <row r="46" spans="1:21" ht="30.75" customHeight="1" x14ac:dyDescent="0.15">
      <c r="A46" s="48"/>
      <c r="B46" s="1178"/>
      <c r="C46" s="1179"/>
      <c r="D46" s="62"/>
      <c r="E46" s="1155" t="s">
        <v>11</v>
      </c>
      <c r="F46" s="1155"/>
      <c r="G46" s="1155"/>
      <c r="H46" s="1155"/>
      <c r="I46" s="1155"/>
      <c r="J46" s="1156"/>
      <c r="K46" s="63" t="s">
        <v>485</v>
      </c>
      <c r="L46" s="64" t="s">
        <v>485</v>
      </c>
      <c r="M46" s="64" t="s">
        <v>485</v>
      </c>
      <c r="N46" s="64" t="s">
        <v>485</v>
      </c>
      <c r="O46" s="65" t="s">
        <v>485</v>
      </c>
      <c r="P46" s="48"/>
      <c r="Q46" s="48"/>
      <c r="R46" s="48"/>
      <c r="S46" s="48"/>
      <c r="T46" s="48"/>
      <c r="U46" s="48"/>
    </row>
    <row r="47" spans="1:21" ht="30.75" customHeight="1" x14ac:dyDescent="0.15">
      <c r="A47" s="48"/>
      <c r="B47" s="1178"/>
      <c r="C47" s="1179"/>
      <c r="D47" s="62"/>
      <c r="E47" s="1155" t="s">
        <v>12</v>
      </c>
      <c r="F47" s="1155"/>
      <c r="G47" s="1155"/>
      <c r="H47" s="1155"/>
      <c r="I47" s="1155"/>
      <c r="J47" s="1156"/>
      <c r="K47" s="63" t="s">
        <v>485</v>
      </c>
      <c r="L47" s="64" t="s">
        <v>485</v>
      </c>
      <c r="M47" s="64" t="s">
        <v>485</v>
      </c>
      <c r="N47" s="64" t="s">
        <v>485</v>
      </c>
      <c r="O47" s="65" t="s">
        <v>485</v>
      </c>
      <c r="P47" s="48"/>
      <c r="Q47" s="48"/>
      <c r="R47" s="48"/>
      <c r="S47" s="48"/>
      <c r="T47" s="48"/>
      <c r="U47" s="48"/>
    </row>
    <row r="48" spans="1:21" ht="30.75" customHeight="1" x14ac:dyDescent="0.15">
      <c r="A48" s="48"/>
      <c r="B48" s="1178"/>
      <c r="C48" s="1179"/>
      <c r="D48" s="62"/>
      <c r="E48" s="1155" t="s">
        <v>13</v>
      </c>
      <c r="F48" s="1155"/>
      <c r="G48" s="1155"/>
      <c r="H48" s="1155"/>
      <c r="I48" s="1155"/>
      <c r="J48" s="1156"/>
      <c r="K48" s="63">
        <v>1</v>
      </c>
      <c r="L48" s="64">
        <v>1</v>
      </c>
      <c r="M48" s="64">
        <v>1</v>
      </c>
      <c r="N48" s="64">
        <v>1</v>
      </c>
      <c r="O48" s="65">
        <v>2</v>
      </c>
      <c r="P48" s="48"/>
      <c r="Q48" s="48"/>
      <c r="R48" s="48"/>
      <c r="S48" s="48"/>
      <c r="T48" s="48"/>
      <c r="U48" s="48"/>
    </row>
    <row r="49" spans="1:21" ht="30.75" customHeight="1" x14ac:dyDescent="0.15">
      <c r="A49" s="48"/>
      <c r="B49" s="1178"/>
      <c r="C49" s="1179"/>
      <c r="D49" s="62"/>
      <c r="E49" s="1155" t="s">
        <v>14</v>
      </c>
      <c r="F49" s="1155"/>
      <c r="G49" s="1155"/>
      <c r="H49" s="1155"/>
      <c r="I49" s="1155"/>
      <c r="J49" s="1156"/>
      <c r="K49" s="63">
        <v>25</v>
      </c>
      <c r="L49" s="64">
        <v>27</v>
      </c>
      <c r="M49" s="64">
        <v>29</v>
      </c>
      <c r="N49" s="64">
        <v>31</v>
      </c>
      <c r="O49" s="65">
        <v>32</v>
      </c>
      <c r="P49" s="48"/>
      <c r="Q49" s="48"/>
      <c r="R49" s="48"/>
      <c r="S49" s="48"/>
      <c r="T49" s="48"/>
      <c r="U49" s="48"/>
    </row>
    <row r="50" spans="1:21" ht="30.75" customHeight="1" x14ac:dyDescent="0.15">
      <c r="A50" s="48"/>
      <c r="B50" s="1178"/>
      <c r="C50" s="1179"/>
      <c r="D50" s="62"/>
      <c r="E50" s="1155" t="s">
        <v>15</v>
      </c>
      <c r="F50" s="1155"/>
      <c r="G50" s="1155"/>
      <c r="H50" s="1155"/>
      <c r="I50" s="1155"/>
      <c r="J50" s="1156"/>
      <c r="K50" s="63">
        <v>0</v>
      </c>
      <c r="L50" s="64">
        <v>0</v>
      </c>
      <c r="M50" s="64">
        <v>0</v>
      </c>
      <c r="N50" s="64">
        <v>0</v>
      </c>
      <c r="O50" s="65">
        <v>0</v>
      </c>
      <c r="P50" s="48"/>
      <c r="Q50" s="48"/>
      <c r="R50" s="48"/>
      <c r="S50" s="48"/>
      <c r="T50" s="48"/>
      <c r="U50" s="48"/>
    </row>
    <row r="51" spans="1:21" ht="30.75" customHeight="1" x14ac:dyDescent="0.15">
      <c r="A51" s="48"/>
      <c r="B51" s="1180"/>
      <c r="C51" s="1181"/>
      <c r="D51" s="66"/>
      <c r="E51" s="1155" t="s">
        <v>16</v>
      </c>
      <c r="F51" s="1155"/>
      <c r="G51" s="1155"/>
      <c r="H51" s="1155"/>
      <c r="I51" s="1155"/>
      <c r="J51" s="1156"/>
      <c r="K51" s="63" t="s">
        <v>485</v>
      </c>
      <c r="L51" s="64" t="s">
        <v>485</v>
      </c>
      <c r="M51" s="64" t="s">
        <v>485</v>
      </c>
      <c r="N51" s="64" t="s">
        <v>485</v>
      </c>
      <c r="O51" s="65" t="s">
        <v>485</v>
      </c>
      <c r="P51" s="48"/>
      <c r="Q51" s="48"/>
      <c r="R51" s="48"/>
      <c r="S51" s="48"/>
      <c r="T51" s="48"/>
      <c r="U51" s="48"/>
    </row>
    <row r="52" spans="1:21" ht="30.75" customHeight="1" x14ac:dyDescent="0.15">
      <c r="A52" s="48"/>
      <c r="B52" s="1153" t="s">
        <v>17</v>
      </c>
      <c r="C52" s="1154"/>
      <c r="D52" s="66"/>
      <c r="E52" s="1155" t="s">
        <v>18</v>
      </c>
      <c r="F52" s="1155"/>
      <c r="G52" s="1155"/>
      <c r="H52" s="1155"/>
      <c r="I52" s="1155"/>
      <c r="J52" s="1156"/>
      <c r="K52" s="63">
        <v>788</v>
      </c>
      <c r="L52" s="64">
        <v>841</v>
      </c>
      <c r="M52" s="64">
        <v>896</v>
      </c>
      <c r="N52" s="64">
        <v>848</v>
      </c>
      <c r="O52" s="65">
        <v>857</v>
      </c>
      <c r="P52" s="48"/>
      <c r="Q52" s="48"/>
      <c r="R52" s="48"/>
      <c r="S52" s="48"/>
      <c r="T52" s="48"/>
      <c r="U52" s="48"/>
    </row>
    <row r="53" spans="1:21" ht="30.75" customHeight="1" thickBot="1" x14ac:dyDescent="0.2">
      <c r="A53" s="48"/>
      <c r="B53" s="1157" t="s">
        <v>19</v>
      </c>
      <c r="C53" s="1158"/>
      <c r="D53" s="67"/>
      <c r="E53" s="1159" t="s">
        <v>20</v>
      </c>
      <c r="F53" s="1159"/>
      <c r="G53" s="1159"/>
      <c r="H53" s="1159"/>
      <c r="I53" s="1159"/>
      <c r="J53" s="1160"/>
      <c r="K53" s="68">
        <v>190</v>
      </c>
      <c r="L53" s="69">
        <v>207</v>
      </c>
      <c r="M53" s="69">
        <v>249</v>
      </c>
      <c r="N53" s="69">
        <v>330</v>
      </c>
      <c r="O53" s="70">
        <v>289</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538</v>
      </c>
      <c r="L57" s="81" t="s">
        <v>539</v>
      </c>
      <c r="M57" s="81" t="s">
        <v>540</v>
      </c>
      <c r="N57" s="81" t="s">
        <v>541</v>
      </c>
      <c r="O57" s="82" t="s">
        <v>542</v>
      </c>
      <c r="P57" s="48"/>
      <c r="Q57" s="48"/>
      <c r="R57" s="48"/>
      <c r="S57" s="48"/>
      <c r="T57" s="48"/>
      <c r="U57" s="48"/>
    </row>
    <row r="58" spans="1:21" ht="31.5" customHeight="1" x14ac:dyDescent="0.15">
      <c r="B58" s="1161" t="s">
        <v>24</v>
      </c>
      <c r="C58" s="1162"/>
      <c r="D58" s="1167" t="s">
        <v>25</v>
      </c>
      <c r="E58" s="1168"/>
      <c r="F58" s="1168"/>
      <c r="G58" s="1168"/>
      <c r="H58" s="1168"/>
      <c r="I58" s="1168"/>
      <c r="J58" s="1169"/>
      <c r="K58" s="83"/>
      <c r="L58" s="84"/>
      <c r="M58" s="84"/>
      <c r="N58" s="84"/>
      <c r="O58" s="85"/>
    </row>
    <row r="59" spans="1:21" ht="31.5" customHeight="1" x14ac:dyDescent="0.15">
      <c r="B59" s="1163"/>
      <c r="C59" s="1164"/>
      <c r="D59" s="1170" t="s">
        <v>26</v>
      </c>
      <c r="E59" s="1171"/>
      <c r="F59" s="1171"/>
      <c r="G59" s="1171"/>
      <c r="H59" s="1171"/>
      <c r="I59" s="1171"/>
      <c r="J59" s="1172"/>
      <c r="K59" s="86"/>
      <c r="L59" s="87"/>
      <c r="M59" s="87"/>
      <c r="N59" s="87"/>
      <c r="O59" s="88"/>
    </row>
    <row r="60" spans="1:21" ht="31.5" customHeight="1" thickBot="1" x14ac:dyDescent="0.2">
      <c r="B60" s="1165"/>
      <c r="C60" s="1166"/>
      <c r="D60" s="1173" t="s">
        <v>27</v>
      </c>
      <c r="E60" s="1174"/>
      <c r="F60" s="1174"/>
      <c r="G60" s="1174"/>
      <c r="H60" s="1174"/>
      <c r="I60" s="1174"/>
      <c r="J60" s="1175"/>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MJ5c43XXnesS4EM2LBBlMpV2ah2Ts2os7h/4yKrRg99zlrD6+oon0shxGd4D+5KFN5oeXh4a0LDNblD1Tq7FsQ==" saltValue="bfOlx9yFOb1wKs+T7c4UJQ=="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3" orientation="landscape"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election activeCell="H55" sqref="H55:H57"/>
    </sheetView>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524</v>
      </c>
      <c r="J40" s="103" t="s">
        <v>525</v>
      </c>
      <c r="K40" s="103" t="s">
        <v>526</v>
      </c>
      <c r="L40" s="103" t="s">
        <v>527</v>
      </c>
      <c r="M40" s="104" t="s">
        <v>528</v>
      </c>
    </row>
    <row r="41" spans="2:13" ht="27.75" customHeight="1" x14ac:dyDescent="0.15">
      <c r="B41" s="1196" t="s">
        <v>30</v>
      </c>
      <c r="C41" s="1197"/>
      <c r="D41" s="105"/>
      <c r="E41" s="1198" t="s">
        <v>31</v>
      </c>
      <c r="F41" s="1198"/>
      <c r="G41" s="1198"/>
      <c r="H41" s="1199"/>
      <c r="I41" s="343">
        <v>11288</v>
      </c>
      <c r="J41" s="344">
        <v>11413</v>
      </c>
      <c r="K41" s="344">
        <v>10893</v>
      </c>
      <c r="L41" s="344">
        <v>10283</v>
      </c>
      <c r="M41" s="345">
        <v>9772</v>
      </c>
    </row>
    <row r="42" spans="2:13" ht="27.75" customHeight="1" x14ac:dyDescent="0.15">
      <c r="B42" s="1186"/>
      <c r="C42" s="1187"/>
      <c r="D42" s="106"/>
      <c r="E42" s="1190" t="s">
        <v>32</v>
      </c>
      <c r="F42" s="1190"/>
      <c r="G42" s="1190"/>
      <c r="H42" s="1191"/>
      <c r="I42" s="346" t="s">
        <v>485</v>
      </c>
      <c r="J42" s="347" t="s">
        <v>485</v>
      </c>
      <c r="K42" s="347" t="s">
        <v>485</v>
      </c>
      <c r="L42" s="347" t="s">
        <v>485</v>
      </c>
      <c r="M42" s="348" t="s">
        <v>485</v>
      </c>
    </row>
    <row r="43" spans="2:13" ht="27.75" customHeight="1" x14ac:dyDescent="0.15">
      <c r="B43" s="1186"/>
      <c r="C43" s="1187"/>
      <c r="D43" s="106"/>
      <c r="E43" s="1190" t="s">
        <v>33</v>
      </c>
      <c r="F43" s="1190"/>
      <c r="G43" s="1190"/>
      <c r="H43" s="1191"/>
      <c r="I43" s="346">
        <v>20</v>
      </c>
      <c r="J43" s="347">
        <v>17</v>
      </c>
      <c r="K43" s="347">
        <v>15</v>
      </c>
      <c r="L43" s="347">
        <v>16</v>
      </c>
      <c r="M43" s="348">
        <v>22</v>
      </c>
    </row>
    <row r="44" spans="2:13" ht="27.75" customHeight="1" x14ac:dyDescent="0.15">
      <c r="B44" s="1186"/>
      <c r="C44" s="1187"/>
      <c r="D44" s="106"/>
      <c r="E44" s="1190" t="s">
        <v>34</v>
      </c>
      <c r="F44" s="1190"/>
      <c r="G44" s="1190"/>
      <c r="H44" s="1191"/>
      <c r="I44" s="346">
        <v>171</v>
      </c>
      <c r="J44" s="347">
        <v>129</v>
      </c>
      <c r="K44" s="347">
        <v>112</v>
      </c>
      <c r="L44" s="347">
        <v>85</v>
      </c>
      <c r="M44" s="348">
        <v>66</v>
      </c>
    </row>
    <row r="45" spans="2:13" ht="27.75" customHeight="1" x14ac:dyDescent="0.15">
      <c r="B45" s="1186"/>
      <c r="C45" s="1187"/>
      <c r="D45" s="106"/>
      <c r="E45" s="1190" t="s">
        <v>35</v>
      </c>
      <c r="F45" s="1190"/>
      <c r="G45" s="1190"/>
      <c r="H45" s="1191"/>
      <c r="I45" s="346">
        <v>810</v>
      </c>
      <c r="J45" s="347">
        <v>696</v>
      </c>
      <c r="K45" s="347">
        <v>663</v>
      </c>
      <c r="L45" s="347">
        <v>714</v>
      </c>
      <c r="M45" s="348">
        <v>696</v>
      </c>
    </row>
    <row r="46" spans="2:13" ht="27.75" customHeight="1" x14ac:dyDescent="0.15">
      <c r="B46" s="1186"/>
      <c r="C46" s="1187"/>
      <c r="D46" s="107"/>
      <c r="E46" s="1190" t="s">
        <v>36</v>
      </c>
      <c r="F46" s="1190"/>
      <c r="G46" s="1190"/>
      <c r="H46" s="1191"/>
      <c r="I46" s="346" t="s">
        <v>485</v>
      </c>
      <c r="J46" s="347" t="s">
        <v>485</v>
      </c>
      <c r="K46" s="347" t="s">
        <v>485</v>
      </c>
      <c r="L46" s="347" t="s">
        <v>485</v>
      </c>
      <c r="M46" s="348" t="s">
        <v>485</v>
      </c>
    </row>
    <row r="47" spans="2:13" ht="27.75" customHeight="1" x14ac:dyDescent="0.15">
      <c r="B47" s="1186"/>
      <c r="C47" s="1187"/>
      <c r="D47" s="108"/>
      <c r="E47" s="1200" t="s">
        <v>37</v>
      </c>
      <c r="F47" s="1201"/>
      <c r="G47" s="1201"/>
      <c r="H47" s="1202"/>
      <c r="I47" s="346" t="s">
        <v>485</v>
      </c>
      <c r="J47" s="347" t="s">
        <v>485</v>
      </c>
      <c r="K47" s="347" t="s">
        <v>485</v>
      </c>
      <c r="L47" s="347" t="s">
        <v>485</v>
      </c>
      <c r="M47" s="348" t="s">
        <v>485</v>
      </c>
    </row>
    <row r="48" spans="2:13" ht="27.75" customHeight="1" x14ac:dyDescent="0.15">
      <c r="B48" s="1186"/>
      <c r="C48" s="1187"/>
      <c r="D48" s="106"/>
      <c r="E48" s="1190" t="s">
        <v>38</v>
      </c>
      <c r="F48" s="1190"/>
      <c r="G48" s="1190"/>
      <c r="H48" s="1191"/>
      <c r="I48" s="346" t="s">
        <v>485</v>
      </c>
      <c r="J48" s="347" t="s">
        <v>485</v>
      </c>
      <c r="K48" s="347" t="s">
        <v>485</v>
      </c>
      <c r="L48" s="347" t="s">
        <v>485</v>
      </c>
      <c r="M48" s="348" t="s">
        <v>485</v>
      </c>
    </row>
    <row r="49" spans="2:13" ht="27.75" customHeight="1" x14ac:dyDescent="0.15">
      <c r="B49" s="1188"/>
      <c r="C49" s="1189"/>
      <c r="D49" s="106"/>
      <c r="E49" s="1190" t="s">
        <v>39</v>
      </c>
      <c r="F49" s="1190"/>
      <c r="G49" s="1190"/>
      <c r="H49" s="1191"/>
      <c r="I49" s="346" t="s">
        <v>485</v>
      </c>
      <c r="J49" s="347" t="s">
        <v>485</v>
      </c>
      <c r="K49" s="347" t="s">
        <v>485</v>
      </c>
      <c r="L49" s="347" t="s">
        <v>485</v>
      </c>
      <c r="M49" s="348" t="s">
        <v>485</v>
      </c>
    </row>
    <row r="50" spans="2:13" ht="27.75" customHeight="1" x14ac:dyDescent="0.15">
      <c r="B50" s="1184" t="s">
        <v>40</v>
      </c>
      <c r="C50" s="1185"/>
      <c r="D50" s="109"/>
      <c r="E50" s="1190" t="s">
        <v>41</v>
      </c>
      <c r="F50" s="1190"/>
      <c r="G50" s="1190"/>
      <c r="H50" s="1191"/>
      <c r="I50" s="346">
        <v>2465</v>
      </c>
      <c r="J50" s="347">
        <v>3072</v>
      </c>
      <c r="K50" s="347">
        <v>3983</v>
      </c>
      <c r="L50" s="347">
        <v>5540</v>
      </c>
      <c r="M50" s="348">
        <v>8168</v>
      </c>
    </row>
    <row r="51" spans="2:13" ht="27.75" customHeight="1" x14ac:dyDescent="0.15">
      <c r="B51" s="1186"/>
      <c r="C51" s="1187"/>
      <c r="D51" s="106"/>
      <c r="E51" s="1190" t="s">
        <v>42</v>
      </c>
      <c r="F51" s="1190"/>
      <c r="G51" s="1190"/>
      <c r="H51" s="1191"/>
      <c r="I51" s="346">
        <v>3</v>
      </c>
      <c r="J51" s="347">
        <v>2</v>
      </c>
      <c r="K51" s="347">
        <v>325</v>
      </c>
      <c r="L51" s="347">
        <v>325</v>
      </c>
      <c r="M51" s="348">
        <v>282</v>
      </c>
    </row>
    <row r="52" spans="2:13" ht="27.75" customHeight="1" x14ac:dyDescent="0.15">
      <c r="B52" s="1188"/>
      <c r="C52" s="1189"/>
      <c r="D52" s="106"/>
      <c r="E52" s="1190" t="s">
        <v>43</v>
      </c>
      <c r="F52" s="1190"/>
      <c r="G52" s="1190"/>
      <c r="H52" s="1191"/>
      <c r="I52" s="346">
        <v>8207</v>
      </c>
      <c r="J52" s="347">
        <v>8118</v>
      </c>
      <c r="K52" s="347">
        <v>7612</v>
      </c>
      <c r="L52" s="347">
        <v>7211</v>
      </c>
      <c r="M52" s="348">
        <v>7188</v>
      </c>
    </row>
    <row r="53" spans="2:13" ht="27.75" customHeight="1" thickBot="1" x14ac:dyDescent="0.2">
      <c r="B53" s="1192" t="s">
        <v>19</v>
      </c>
      <c r="C53" s="1193"/>
      <c r="D53" s="110"/>
      <c r="E53" s="1194" t="s">
        <v>44</v>
      </c>
      <c r="F53" s="1194"/>
      <c r="G53" s="1194"/>
      <c r="H53" s="1195"/>
      <c r="I53" s="349">
        <v>1614</v>
      </c>
      <c r="J53" s="350">
        <v>1062</v>
      </c>
      <c r="K53" s="350">
        <v>-237</v>
      </c>
      <c r="L53" s="350">
        <v>-1979</v>
      </c>
      <c r="M53" s="351">
        <v>-5082</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rrRfxa1DJUao0tmJVDS0TLEqqNNPSe2GXCFE41BGplufsDGX0zeY9DcKmnL+RLU+5Rdgkm2PKUP0KQa6iKt1Wg==" saltValue="PSAMvvw9rv5xwNQ4PZZDuQ=="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election activeCell="G53" sqref="G53"/>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526</v>
      </c>
      <c r="G54" s="119" t="s">
        <v>527</v>
      </c>
      <c r="H54" s="120" t="s">
        <v>528</v>
      </c>
    </row>
    <row r="55" spans="2:8" ht="52.5" customHeight="1" x14ac:dyDescent="0.15">
      <c r="B55" s="121"/>
      <c r="C55" s="1211" t="s">
        <v>46</v>
      </c>
      <c r="D55" s="1211"/>
      <c r="E55" s="1212"/>
      <c r="F55" s="352">
        <v>1591</v>
      </c>
      <c r="G55" s="352">
        <v>1623</v>
      </c>
      <c r="H55" s="353">
        <v>1759</v>
      </c>
    </row>
    <row r="56" spans="2:8" ht="52.5" customHeight="1" x14ac:dyDescent="0.15">
      <c r="B56" s="122"/>
      <c r="C56" s="1213" t="s">
        <v>47</v>
      </c>
      <c r="D56" s="1213"/>
      <c r="E56" s="1214"/>
      <c r="F56" s="354">
        <v>448</v>
      </c>
      <c r="G56" s="354">
        <v>505</v>
      </c>
      <c r="H56" s="355">
        <v>490</v>
      </c>
    </row>
    <row r="57" spans="2:8" ht="53.25" customHeight="1" x14ac:dyDescent="0.15">
      <c r="B57" s="122"/>
      <c r="C57" s="1215" t="s">
        <v>48</v>
      </c>
      <c r="D57" s="1215"/>
      <c r="E57" s="1216"/>
      <c r="F57" s="356">
        <v>1770</v>
      </c>
      <c r="G57" s="356">
        <v>3238</v>
      </c>
      <c r="H57" s="357">
        <v>5759</v>
      </c>
    </row>
    <row r="58" spans="2:8" ht="45.75" customHeight="1" x14ac:dyDescent="0.15">
      <c r="B58" s="123"/>
      <c r="C58" s="1203" t="s">
        <v>554</v>
      </c>
      <c r="D58" s="1204"/>
      <c r="E58" s="1205"/>
      <c r="F58" s="358">
        <v>847</v>
      </c>
      <c r="G58" s="358">
        <v>1749</v>
      </c>
      <c r="H58" s="359">
        <v>3984</v>
      </c>
    </row>
    <row r="59" spans="2:8" ht="45.75" customHeight="1" x14ac:dyDescent="0.15">
      <c r="B59" s="123"/>
      <c r="C59" s="1203" t="s">
        <v>555</v>
      </c>
      <c r="D59" s="1204"/>
      <c r="E59" s="1205"/>
      <c r="F59" s="358">
        <v>100</v>
      </c>
      <c r="G59" s="358">
        <v>501</v>
      </c>
      <c r="H59" s="359">
        <v>705</v>
      </c>
    </row>
    <row r="60" spans="2:8" ht="45.75" customHeight="1" x14ac:dyDescent="0.15">
      <c r="B60" s="123"/>
      <c r="C60" s="1203" t="s">
        <v>556</v>
      </c>
      <c r="D60" s="1204"/>
      <c r="E60" s="1205"/>
      <c r="F60" s="358">
        <v>360</v>
      </c>
      <c r="G60" s="358">
        <v>411</v>
      </c>
      <c r="H60" s="359">
        <v>461</v>
      </c>
    </row>
    <row r="61" spans="2:8" ht="45.75" customHeight="1" x14ac:dyDescent="0.15">
      <c r="B61" s="123"/>
      <c r="C61" s="1203" t="s">
        <v>557</v>
      </c>
      <c r="D61" s="1204"/>
      <c r="E61" s="1205"/>
      <c r="F61" s="358">
        <v>207</v>
      </c>
      <c r="G61" s="358">
        <v>208</v>
      </c>
      <c r="H61" s="359">
        <v>234</v>
      </c>
    </row>
    <row r="62" spans="2:8" ht="45.75" customHeight="1" thickBot="1" x14ac:dyDescent="0.2">
      <c r="B62" s="124"/>
      <c r="C62" s="1206" t="s">
        <v>558</v>
      </c>
      <c r="D62" s="1207"/>
      <c r="E62" s="1208"/>
      <c r="F62" s="360">
        <v>117</v>
      </c>
      <c r="G62" s="360">
        <v>127</v>
      </c>
      <c r="H62" s="361">
        <v>137</v>
      </c>
    </row>
    <row r="63" spans="2:8" ht="52.5" customHeight="1" thickBot="1" x14ac:dyDescent="0.2">
      <c r="B63" s="125"/>
      <c r="C63" s="1209" t="s">
        <v>49</v>
      </c>
      <c r="D63" s="1209"/>
      <c r="E63" s="1210"/>
      <c r="F63" s="362">
        <v>3809</v>
      </c>
      <c r="G63" s="362">
        <v>5366</v>
      </c>
      <c r="H63" s="363">
        <v>8008</v>
      </c>
    </row>
    <row r="64" spans="2:8" x14ac:dyDescent="0.15"/>
  </sheetData>
  <sheetProtection algorithmName="SHA-512" hashValue="yOJbD5QaE1/80Xq7EXTj9oe3U/DS1MkF0keTPLbGUeKwJuhelku+XCAT+gEH4hQAbFXmLVN0LDuT8Ht1j0XUuw==" saltValue="SDmNKtAEYhwPJ6p0LrGPH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523</v>
      </c>
      <c r="G2" s="139"/>
      <c r="H2" s="140"/>
    </row>
    <row r="3" spans="1:8" x14ac:dyDescent="0.15">
      <c r="A3" s="136" t="s">
        <v>516</v>
      </c>
      <c r="B3" s="141"/>
      <c r="C3" s="142"/>
      <c r="D3" s="143">
        <v>169070</v>
      </c>
      <c r="E3" s="144"/>
      <c r="F3" s="145">
        <v>117234</v>
      </c>
      <c r="G3" s="146"/>
      <c r="H3" s="147"/>
    </row>
    <row r="4" spans="1:8" x14ac:dyDescent="0.15">
      <c r="A4" s="148"/>
      <c r="B4" s="149"/>
      <c r="C4" s="150"/>
      <c r="D4" s="151">
        <v>41206</v>
      </c>
      <c r="E4" s="152"/>
      <c r="F4" s="153">
        <v>59796</v>
      </c>
      <c r="G4" s="154"/>
      <c r="H4" s="155"/>
    </row>
    <row r="5" spans="1:8" x14ac:dyDescent="0.15">
      <c r="A5" s="136" t="s">
        <v>518</v>
      </c>
      <c r="B5" s="141"/>
      <c r="C5" s="142"/>
      <c r="D5" s="143">
        <v>190536</v>
      </c>
      <c r="E5" s="144"/>
      <c r="F5" s="145">
        <v>97758</v>
      </c>
      <c r="G5" s="146"/>
      <c r="H5" s="147"/>
    </row>
    <row r="6" spans="1:8" x14ac:dyDescent="0.15">
      <c r="A6" s="148"/>
      <c r="B6" s="149"/>
      <c r="C6" s="150"/>
      <c r="D6" s="151">
        <v>35868</v>
      </c>
      <c r="E6" s="152"/>
      <c r="F6" s="153">
        <v>45946</v>
      </c>
      <c r="G6" s="154"/>
      <c r="H6" s="155"/>
    </row>
    <row r="7" spans="1:8" x14ac:dyDescent="0.15">
      <c r="A7" s="136" t="s">
        <v>519</v>
      </c>
      <c r="B7" s="141"/>
      <c r="C7" s="142"/>
      <c r="D7" s="143">
        <v>118959</v>
      </c>
      <c r="E7" s="144"/>
      <c r="F7" s="145">
        <v>91338</v>
      </c>
      <c r="G7" s="146"/>
      <c r="H7" s="147"/>
    </row>
    <row r="8" spans="1:8" x14ac:dyDescent="0.15">
      <c r="A8" s="148"/>
      <c r="B8" s="149"/>
      <c r="C8" s="150"/>
      <c r="D8" s="151">
        <v>25645</v>
      </c>
      <c r="E8" s="152"/>
      <c r="F8" s="153">
        <v>43989</v>
      </c>
      <c r="G8" s="154"/>
      <c r="H8" s="155"/>
    </row>
    <row r="9" spans="1:8" x14ac:dyDescent="0.15">
      <c r="A9" s="136" t="s">
        <v>520</v>
      </c>
      <c r="B9" s="141"/>
      <c r="C9" s="142"/>
      <c r="D9" s="143">
        <v>79609</v>
      </c>
      <c r="E9" s="144"/>
      <c r="F9" s="145">
        <v>103975</v>
      </c>
      <c r="G9" s="146"/>
      <c r="H9" s="147"/>
    </row>
    <row r="10" spans="1:8" x14ac:dyDescent="0.15">
      <c r="A10" s="148"/>
      <c r="B10" s="149"/>
      <c r="C10" s="150"/>
      <c r="D10" s="151">
        <v>21333</v>
      </c>
      <c r="E10" s="152"/>
      <c r="F10" s="153">
        <v>52698</v>
      </c>
      <c r="G10" s="154"/>
      <c r="H10" s="155"/>
    </row>
    <row r="11" spans="1:8" x14ac:dyDescent="0.15">
      <c r="A11" s="136" t="s">
        <v>521</v>
      </c>
      <c r="B11" s="141"/>
      <c r="C11" s="142"/>
      <c r="D11" s="143">
        <v>103545</v>
      </c>
      <c r="E11" s="144"/>
      <c r="F11" s="145">
        <v>112678</v>
      </c>
      <c r="G11" s="146"/>
      <c r="H11" s="147"/>
    </row>
    <row r="12" spans="1:8" x14ac:dyDescent="0.15">
      <c r="A12" s="148"/>
      <c r="B12" s="149"/>
      <c r="C12" s="156"/>
      <c r="D12" s="151">
        <v>30494</v>
      </c>
      <c r="E12" s="152"/>
      <c r="F12" s="153">
        <v>55165</v>
      </c>
      <c r="G12" s="154"/>
      <c r="H12" s="155"/>
    </row>
    <row r="13" spans="1:8" x14ac:dyDescent="0.15">
      <c r="A13" s="136"/>
      <c r="B13" s="141"/>
      <c r="C13" s="157"/>
      <c r="D13" s="158">
        <v>132344</v>
      </c>
      <c r="E13" s="159"/>
      <c r="F13" s="160">
        <v>104597</v>
      </c>
      <c r="G13" s="161"/>
      <c r="H13" s="147"/>
    </row>
    <row r="14" spans="1:8" x14ac:dyDescent="0.15">
      <c r="A14" s="148"/>
      <c r="B14" s="149"/>
      <c r="C14" s="150"/>
      <c r="D14" s="151">
        <v>30909</v>
      </c>
      <c r="E14" s="152"/>
      <c r="F14" s="153">
        <v>51519</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12.78</v>
      </c>
      <c r="C19" s="162">
        <f>ROUND(VALUE(SUBSTITUTE(実質収支比率等に係る経年分析!G$48,"▲","-")),2)</f>
        <v>17.39</v>
      </c>
      <c r="D19" s="162">
        <f>ROUND(VALUE(SUBSTITUTE(実質収支比率等に係る経年分析!H$48,"▲","-")),2)</f>
        <v>23.04</v>
      </c>
      <c r="E19" s="162">
        <f>ROUND(VALUE(SUBSTITUTE(実質収支比率等に係る経年分析!I$48,"▲","-")),2)</f>
        <v>20.72</v>
      </c>
      <c r="F19" s="162">
        <f>ROUND(VALUE(SUBSTITUTE(実質収支比率等に係る経年分析!J$48,"▲","-")),2)</f>
        <v>41.43</v>
      </c>
    </row>
    <row r="20" spans="1:11" x14ac:dyDescent="0.15">
      <c r="A20" s="162" t="s">
        <v>53</v>
      </c>
      <c r="B20" s="162">
        <f>ROUND(VALUE(SUBSTITUTE(実質収支比率等に係る経年分析!F$47,"▲","-")),2)</f>
        <v>34.06</v>
      </c>
      <c r="C20" s="162">
        <f>ROUND(VALUE(SUBSTITUTE(実質収支比率等に係る経年分析!G$47,"▲","-")),2)</f>
        <v>35.31</v>
      </c>
      <c r="D20" s="162">
        <f>ROUND(VALUE(SUBSTITUTE(実質収支比率等に係る経年分析!H$47,"▲","-")),2)</f>
        <v>38.65</v>
      </c>
      <c r="E20" s="162">
        <f>ROUND(VALUE(SUBSTITUTE(実質収支比率等に係る経年分析!I$47,"▲","-")),2)</f>
        <v>39.4</v>
      </c>
      <c r="F20" s="162">
        <f>ROUND(VALUE(SUBSTITUTE(実質収支比率等に係る経年分析!J$47,"▲","-")),2)</f>
        <v>41.32</v>
      </c>
    </row>
    <row r="21" spans="1:11" x14ac:dyDescent="0.15">
      <c r="A21" s="162" t="s">
        <v>54</v>
      </c>
      <c r="B21" s="162">
        <f>IF(ISNUMBER(VALUE(SUBSTITUTE(実質収支比率等に係る経年分析!F$49,"▲","-"))),ROUND(VALUE(SUBSTITUTE(実質収支比率等に係る経年分析!F$49,"▲","-")),2),NA())</f>
        <v>0.93</v>
      </c>
      <c r="C21" s="162">
        <f>IF(ISNUMBER(VALUE(SUBSTITUTE(実質収支比率等に係る経年分析!G$49,"▲","-"))),ROUND(VALUE(SUBSTITUTE(実質収支比率等に係る経年分析!G$49,"▲","-")),2),NA())</f>
        <v>2.41</v>
      </c>
      <c r="D21" s="162">
        <f>IF(ISNUMBER(VALUE(SUBSTITUTE(実質収支比率等に係る経年分析!H$49,"▲","-"))),ROUND(VALUE(SUBSTITUTE(実質収支比率等に係る経年分析!H$49,"▲","-")),2),NA())</f>
        <v>-4.8600000000000003</v>
      </c>
      <c r="E21" s="162">
        <f>IF(ISNUMBER(VALUE(SUBSTITUTE(実質収支比率等に係る経年分析!I$49,"▲","-"))),ROUND(VALUE(SUBSTITUTE(実質収支比率等に係る経年分析!I$49,"▲","-")),2),NA())</f>
        <v>-20.98</v>
      </c>
      <c r="F21" s="162">
        <f>IF(ISNUMBER(VALUE(SUBSTITUTE(実質収支比率等に係る経年分析!J$49,"▲","-"))),ROUND(VALUE(SUBSTITUTE(実質収支比率等に係る経年分析!J$49,"▲","-")),2),NA())</f>
        <v>8.17</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#VALUE!</v>
      </c>
      <c r="C27" s="163" t="e">
        <f>IF(ROUND(VALUE(SUBSTITUTE(連結実質赤字比率に係る赤字・黒字の構成分析!F$43,"▲", "-")), 2) &gt;= 0, ABS(ROUND(VALUE(SUBSTITUTE(連結実質赤字比率に係る赤字・黒字の構成分析!F$43,"▲", "-")), 2)), NA())</f>
        <v>#VALUE!</v>
      </c>
      <c r="D27" s="163" t="e">
        <f>IF(ROUND(VALUE(SUBSTITUTE(連結実質赤字比率に係る赤字・黒字の構成分析!G$43,"▲", "-")), 2) &lt; 0, ABS(ROUND(VALUE(SUBSTITUTE(連結実質赤字比率に係る赤字・黒字の構成分析!G$43,"▲", "-")), 2)), NA())</f>
        <v>#VALUE!</v>
      </c>
      <c r="E27" s="163" t="e">
        <f>IF(ROUND(VALUE(SUBSTITUTE(連結実質赤字比率に係る赤字・黒字の構成分析!G$43,"▲", "-")), 2) &gt;= 0, ABS(ROUND(VALUE(SUBSTITUTE(連結実質赤字比率に係る赤字・黒字の構成分析!G$43,"▲", "-")), 2)), NA())</f>
        <v>#VALUE!</v>
      </c>
      <c r="F27" s="163" t="e">
        <f>IF(ROUND(VALUE(SUBSTITUTE(連結実質赤字比率に係る赤字・黒字の構成分析!H$43,"▲", "-")), 2) &lt; 0, ABS(ROUND(VALUE(SUBSTITUTE(連結実質赤字比率に係る赤字・黒字の構成分析!H$43,"▲", "-")), 2)), NA())</f>
        <v>#VALUE!</v>
      </c>
      <c r="G27" s="163" t="e">
        <f>IF(ROUND(VALUE(SUBSTITUTE(連結実質赤字比率に係る赤字・黒字の構成分析!H$43,"▲", "-")), 2) &gt;= 0, ABS(ROUND(VALUE(SUBSTITUTE(連結実質赤字比率に係る赤字・黒字の構成分析!H$43,"▲", "-")), 2)), NA())</f>
        <v>#VALUE!</v>
      </c>
      <c r="H27" s="163" t="e">
        <f>IF(ROUND(VALUE(SUBSTITUTE(連結実質赤字比率に係る赤字・黒字の構成分析!I$43,"▲", "-")), 2) &lt; 0, ABS(ROUND(VALUE(SUBSTITUTE(連結実質赤字比率に係る赤字・黒字の構成分析!I$43,"▲", "-")), 2)), NA())</f>
        <v>#VALUE!</v>
      </c>
      <c r="I27" s="163" t="e">
        <f>IF(ROUND(VALUE(SUBSTITUTE(連結実質赤字比率に係る赤字・黒字の構成分析!I$43,"▲", "-")), 2) &gt;= 0, ABS(ROUND(VALUE(SUBSTITUTE(連結実質赤字比率に係る赤字・黒字の構成分析!I$43,"▲", "-")), 2)), NA())</f>
        <v>#VALUE!</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15">
      <c r="A30" s="163" t="e">
        <f>IF(連結実質赤字比率に係る赤字・黒字の構成分析!C$40="",NA(),連結実質赤字比率に係る赤字・黒字の構成分析!C$40)</f>
        <v>#N/A</v>
      </c>
      <c r="B30" s="163" t="e">
        <f>IF(ROUND(VALUE(SUBSTITUTE(連結実質赤字比率に係る赤字・黒字の構成分析!F$40,"▲", "-")), 2) &lt; 0, ABS(ROUND(VALUE(SUBSTITUTE(連結実質赤字比率に係る赤字・黒字の構成分析!F$40,"▲", "-")), 2)), NA())</f>
        <v>#VALUE!</v>
      </c>
      <c r="C30" s="163" t="e">
        <f>IF(ROUND(VALUE(SUBSTITUTE(連結実質赤字比率に係る赤字・黒字の構成分析!F$40,"▲", "-")), 2) &gt;= 0, ABS(ROUND(VALUE(SUBSTITUTE(連結実質赤字比率に係る赤字・黒字の構成分析!F$40,"▲", "-")), 2)), NA())</f>
        <v>#VALUE!</v>
      </c>
      <c r="D30" s="163" t="e">
        <f>IF(ROUND(VALUE(SUBSTITUTE(連結実質赤字比率に係る赤字・黒字の構成分析!G$40,"▲", "-")), 2) &lt; 0, ABS(ROUND(VALUE(SUBSTITUTE(連結実質赤字比率に係る赤字・黒字の構成分析!G$40,"▲", "-")), 2)), NA())</f>
        <v>#VALUE!</v>
      </c>
      <c r="E30" s="163" t="e">
        <f>IF(ROUND(VALUE(SUBSTITUTE(連結実質赤字比率に係る赤字・黒字の構成分析!G$40,"▲", "-")), 2) &gt;= 0, ABS(ROUND(VALUE(SUBSTITUTE(連結実質赤字比率に係る赤字・黒字の構成分析!G$40,"▲", "-")), 2)), NA())</f>
        <v>#VALUE!</v>
      </c>
      <c r="F30" s="163" t="e">
        <f>IF(ROUND(VALUE(SUBSTITUTE(連結実質赤字比率に係る赤字・黒字の構成分析!H$40,"▲", "-")), 2) &lt; 0, ABS(ROUND(VALUE(SUBSTITUTE(連結実質赤字比率に係る赤字・黒字の構成分析!H$40,"▲", "-")), 2)), NA())</f>
        <v>#VALUE!</v>
      </c>
      <c r="G30" s="163" t="e">
        <f>IF(ROUND(VALUE(SUBSTITUTE(連結実質赤字比率に係る赤字・黒字の構成分析!H$40,"▲", "-")), 2) &gt;= 0, ABS(ROUND(VALUE(SUBSTITUTE(連結実質赤字比率に係る赤字・黒字の構成分析!H$40,"▲", "-")), 2)), NA())</f>
        <v>#VALUE!</v>
      </c>
      <c r="H30" s="163" t="e">
        <f>IF(ROUND(VALUE(SUBSTITUTE(連結実質赤字比率に係る赤字・黒字の構成分析!I$40,"▲", "-")), 2) &lt; 0, ABS(ROUND(VALUE(SUBSTITUTE(連結実質赤字比率に係る赤字・黒字の構成分析!I$40,"▲", "-")), 2)), NA())</f>
        <v>#VALUE!</v>
      </c>
      <c r="I30" s="163" t="e">
        <f>IF(ROUND(VALUE(SUBSTITUTE(連結実質赤字比率に係る赤字・黒字の構成分析!I$40,"▲", "-")), 2) &gt;= 0, ABS(ROUND(VALUE(SUBSTITUTE(連結実質赤字比率に係る赤字・黒字の構成分析!I$40,"▲", "-")), 2)), NA())</f>
        <v>#VALUE!</v>
      </c>
      <c r="J30" s="163" t="e">
        <f>IF(ROUND(VALUE(SUBSTITUTE(連結実質赤字比率に係る赤字・黒字の構成分析!J$40,"▲", "-")), 2) &lt; 0, ABS(ROUND(VALUE(SUBSTITUTE(連結実質赤字比率に係る赤字・黒字の構成分析!J$40,"▲", "-")), 2)), NA())</f>
        <v>#VALUE!</v>
      </c>
      <c r="K30" s="163" t="e">
        <f>IF(ROUND(VALUE(SUBSTITUTE(連結実質赤字比率に係る赤字・黒字の構成分析!J$40,"▲", "-")), 2) &gt;= 0, ABS(ROUND(VALUE(SUBSTITUTE(連結実質赤字比率に係る赤字・黒字の構成分析!J$40,"▲", "-")), 2)), NA())</f>
        <v>#VALUE!</v>
      </c>
    </row>
    <row r="31" spans="1:11" x14ac:dyDescent="0.15">
      <c r="A31" s="163" t="e">
        <f>IF(連結実質赤字比率に係る赤字・黒字の構成分析!C$39="",NA(),連結実質赤字比率に係る赤字・黒字の構成分析!C$39)</f>
        <v>#N/A</v>
      </c>
      <c r="B31" s="163" t="e">
        <f>IF(ROUND(VALUE(SUBSTITUTE(連結実質赤字比率に係る赤字・黒字の構成分析!F$39,"▲", "-")), 2) &lt; 0, ABS(ROUND(VALUE(SUBSTITUTE(連結実質赤字比率に係る赤字・黒字の構成分析!F$39,"▲", "-")), 2)), NA())</f>
        <v>#VALUE!</v>
      </c>
      <c r="C31" s="163" t="e">
        <f>IF(ROUND(VALUE(SUBSTITUTE(連結実質赤字比率に係る赤字・黒字の構成分析!F$39,"▲", "-")), 2) &gt;= 0, ABS(ROUND(VALUE(SUBSTITUTE(連結実質赤字比率に係る赤字・黒字の構成分析!F$39,"▲", "-")), 2)), NA())</f>
        <v>#VALUE!</v>
      </c>
      <c r="D31" s="163" t="e">
        <f>IF(ROUND(VALUE(SUBSTITUTE(連結実質赤字比率に係る赤字・黒字の構成分析!G$39,"▲", "-")), 2) &lt; 0, ABS(ROUND(VALUE(SUBSTITUTE(連結実質赤字比率に係る赤字・黒字の構成分析!G$39,"▲", "-")), 2)), NA())</f>
        <v>#VALUE!</v>
      </c>
      <c r="E31" s="163" t="e">
        <f>IF(ROUND(VALUE(SUBSTITUTE(連結実質赤字比率に係る赤字・黒字の構成分析!G$39,"▲", "-")), 2) &gt;= 0, ABS(ROUND(VALUE(SUBSTITUTE(連結実質赤字比率に係る赤字・黒字の構成分析!G$39,"▲", "-")), 2)), NA())</f>
        <v>#VALUE!</v>
      </c>
      <c r="F31" s="163" t="e">
        <f>IF(ROUND(VALUE(SUBSTITUTE(連結実質赤字比率に係る赤字・黒字の構成分析!H$39,"▲", "-")), 2) &lt; 0, ABS(ROUND(VALUE(SUBSTITUTE(連結実質赤字比率に係る赤字・黒字の構成分析!H$39,"▲", "-")), 2)), NA())</f>
        <v>#VALUE!</v>
      </c>
      <c r="G31" s="163" t="e">
        <f>IF(ROUND(VALUE(SUBSTITUTE(連結実質赤字比率に係る赤字・黒字の構成分析!H$39,"▲", "-")), 2) &gt;= 0, ABS(ROUND(VALUE(SUBSTITUTE(連結実質赤字比率に係る赤字・黒字の構成分析!H$39,"▲", "-")), 2)), NA())</f>
        <v>#VALUE!</v>
      </c>
      <c r="H31" s="163" t="e">
        <f>IF(ROUND(VALUE(SUBSTITUTE(連結実質赤字比率に係る赤字・黒字の構成分析!I$39,"▲", "-")), 2) &lt; 0, ABS(ROUND(VALUE(SUBSTITUTE(連結実質赤字比率に係る赤字・黒字の構成分析!I$39,"▲", "-")), 2)), NA())</f>
        <v>#VALUE!</v>
      </c>
      <c r="I31" s="163" t="e">
        <f>IF(ROUND(VALUE(SUBSTITUTE(連結実質赤字比率に係る赤字・黒字の構成分析!I$39,"▲", "-")), 2) &gt;= 0, ABS(ROUND(VALUE(SUBSTITUTE(連結実質赤字比率に係る赤字・黒字の構成分析!I$39,"▲", "-")), 2)), NA())</f>
        <v>#VALUE!</v>
      </c>
      <c r="J31" s="163" t="e">
        <f>IF(ROUND(VALUE(SUBSTITUTE(連結実質赤字比率に係る赤字・黒字の構成分析!J$39,"▲", "-")), 2) &lt; 0, ABS(ROUND(VALUE(SUBSTITUTE(連結実質赤字比率に係る赤字・黒字の構成分析!J$39,"▲", "-")), 2)), NA())</f>
        <v>#VALUE!</v>
      </c>
      <c r="K31" s="163" t="e">
        <f>IF(ROUND(VALUE(SUBSTITUTE(連結実質赤字比率に係る赤字・黒字の構成分析!J$39,"▲", "-")), 2) &gt;= 0, ABS(ROUND(VALUE(SUBSTITUTE(連結実質赤字比率に係る赤字・黒字の構成分析!J$39,"▲", "-")), 2)), NA())</f>
        <v>#VALUE!</v>
      </c>
    </row>
    <row r="32" spans="1:11" x14ac:dyDescent="0.15">
      <c r="A32" s="163" t="str">
        <f>IF(連結実質赤字比率に係る赤字・黒字の構成分析!C$38="",NA(),連結実質赤字比率に係る赤字・黒字の構成分析!C$38)</f>
        <v>後期高齢者医療特別会計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0.05</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0.02</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0.02</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0.08</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0.3</v>
      </c>
    </row>
    <row r="33" spans="1:16" x14ac:dyDescent="0.15">
      <c r="A33" s="163" t="str">
        <f>IF(連結実質赤字比率に係る赤字・黒字の構成分析!C$37="",NA(),連結実質赤字比率に係る赤字・黒字の構成分析!C$37)</f>
        <v>国民健康保険特別会計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0.96</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1.66</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0.9</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0.64</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0.86</v>
      </c>
    </row>
    <row r="34" spans="1:16" x14ac:dyDescent="0.15">
      <c r="A34" s="163" t="str">
        <f>IF(連結実質赤字比率に係る赤字・黒字の構成分析!C$36="",NA(),連結実質赤字比率に係る赤字・黒字の構成分析!C$36)</f>
        <v>介護保険特別会計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1.54</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1.35</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1.62</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1.41</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2.66</v>
      </c>
    </row>
    <row r="35" spans="1:16" x14ac:dyDescent="0.15">
      <c r="A35" s="163" t="str">
        <f>IF(連結実質赤字比率に係る赤字・黒字の構成分析!C$35="",NA(),連結実質赤字比率に係る赤字・黒字の構成分析!C$35)</f>
        <v>上水道事業会計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4.96</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3.99</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3.03</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3.59</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3.5</v>
      </c>
    </row>
    <row r="36" spans="1:16" x14ac:dyDescent="0.15">
      <c r="A36" s="163" t="str">
        <f>IF(連結実質赤字比率に係る赤字・黒字の構成分析!C$34="",NA(),連結実質赤字比率に係る赤字・黒字の構成分析!C$34)</f>
        <v>一般会計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12.77</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17.39</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23.03</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20.71</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41.43</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788</v>
      </c>
      <c r="E42" s="164"/>
      <c r="F42" s="164"/>
      <c r="G42" s="164">
        <f>'実質公債費比率（分子）の構造'!L$52</f>
        <v>841</v>
      </c>
      <c r="H42" s="164"/>
      <c r="I42" s="164"/>
      <c r="J42" s="164">
        <f>'実質公債費比率（分子）の構造'!M$52</f>
        <v>896</v>
      </c>
      <c r="K42" s="164"/>
      <c r="L42" s="164"/>
      <c r="M42" s="164">
        <f>'実質公債費比率（分子）の構造'!N$52</f>
        <v>848</v>
      </c>
      <c r="N42" s="164"/>
      <c r="O42" s="164"/>
      <c r="P42" s="164">
        <f>'実質公債費比率（分子）の構造'!O$52</f>
        <v>857</v>
      </c>
    </row>
    <row r="43" spans="1:16" x14ac:dyDescent="0.15">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15">
      <c r="A44" s="164" t="s">
        <v>62</v>
      </c>
      <c r="B44" s="164">
        <f>'実質公債費比率（分子）の構造'!K$50</f>
        <v>0</v>
      </c>
      <c r="C44" s="164"/>
      <c r="D44" s="164"/>
      <c r="E44" s="164">
        <f>'実質公債費比率（分子）の構造'!L$50</f>
        <v>0</v>
      </c>
      <c r="F44" s="164"/>
      <c r="G44" s="164"/>
      <c r="H44" s="164">
        <f>'実質公債費比率（分子）の構造'!M$50</f>
        <v>0</v>
      </c>
      <c r="I44" s="164"/>
      <c r="J44" s="164"/>
      <c r="K44" s="164">
        <f>'実質公債費比率（分子）の構造'!N$50</f>
        <v>0</v>
      </c>
      <c r="L44" s="164"/>
      <c r="M44" s="164"/>
      <c r="N44" s="164">
        <f>'実質公債費比率（分子）の構造'!O$50</f>
        <v>0</v>
      </c>
      <c r="O44" s="164"/>
      <c r="P44" s="164"/>
    </row>
    <row r="45" spans="1:16" x14ac:dyDescent="0.15">
      <c r="A45" s="164" t="s">
        <v>63</v>
      </c>
      <c r="B45" s="164">
        <f>'実質公債費比率（分子）の構造'!K$49</f>
        <v>25</v>
      </c>
      <c r="C45" s="164"/>
      <c r="D45" s="164"/>
      <c r="E45" s="164">
        <f>'実質公債費比率（分子）の構造'!L$49</f>
        <v>27</v>
      </c>
      <c r="F45" s="164"/>
      <c r="G45" s="164"/>
      <c r="H45" s="164">
        <f>'実質公債費比率（分子）の構造'!M$49</f>
        <v>29</v>
      </c>
      <c r="I45" s="164"/>
      <c r="J45" s="164"/>
      <c r="K45" s="164">
        <f>'実質公債費比率（分子）の構造'!N$49</f>
        <v>31</v>
      </c>
      <c r="L45" s="164"/>
      <c r="M45" s="164"/>
      <c r="N45" s="164">
        <f>'実質公債費比率（分子）の構造'!O$49</f>
        <v>32</v>
      </c>
      <c r="O45" s="164"/>
      <c r="P45" s="164"/>
    </row>
    <row r="46" spans="1:16" x14ac:dyDescent="0.15">
      <c r="A46" s="164" t="s">
        <v>64</v>
      </c>
      <c r="B46" s="164">
        <f>'実質公債費比率（分子）の構造'!K$48</f>
        <v>1</v>
      </c>
      <c r="C46" s="164"/>
      <c r="D46" s="164"/>
      <c r="E46" s="164">
        <f>'実質公債費比率（分子）の構造'!L$48</f>
        <v>1</v>
      </c>
      <c r="F46" s="164"/>
      <c r="G46" s="164"/>
      <c r="H46" s="164">
        <f>'実質公債費比率（分子）の構造'!M$48</f>
        <v>1</v>
      </c>
      <c r="I46" s="164"/>
      <c r="J46" s="164"/>
      <c r="K46" s="164">
        <f>'実質公債費比率（分子）の構造'!N$48</f>
        <v>1</v>
      </c>
      <c r="L46" s="164"/>
      <c r="M46" s="164"/>
      <c r="N46" s="164">
        <f>'実質公債費比率（分子）の構造'!O$48</f>
        <v>2</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952</v>
      </c>
      <c r="C49" s="164"/>
      <c r="D49" s="164"/>
      <c r="E49" s="164">
        <f>'実質公債費比率（分子）の構造'!L$45</f>
        <v>1020</v>
      </c>
      <c r="F49" s="164"/>
      <c r="G49" s="164"/>
      <c r="H49" s="164">
        <f>'実質公債費比率（分子）の構造'!M$45</f>
        <v>1115</v>
      </c>
      <c r="I49" s="164"/>
      <c r="J49" s="164"/>
      <c r="K49" s="164">
        <f>'実質公債費比率（分子）の構造'!N$45</f>
        <v>1146</v>
      </c>
      <c r="L49" s="164"/>
      <c r="M49" s="164"/>
      <c r="N49" s="164">
        <f>'実質公債費比率（分子）の構造'!O$45</f>
        <v>1112</v>
      </c>
      <c r="O49" s="164"/>
      <c r="P49" s="164"/>
    </row>
    <row r="50" spans="1:16" x14ac:dyDescent="0.15">
      <c r="A50" s="164" t="s">
        <v>67</v>
      </c>
      <c r="B50" s="164" t="e">
        <f>NA()</f>
        <v>#N/A</v>
      </c>
      <c r="C50" s="164">
        <f>IF(ISNUMBER('実質公債費比率（分子）の構造'!K$53),'実質公債費比率（分子）の構造'!K$53,NA())</f>
        <v>190</v>
      </c>
      <c r="D50" s="164" t="e">
        <f>NA()</f>
        <v>#N/A</v>
      </c>
      <c r="E50" s="164" t="e">
        <f>NA()</f>
        <v>#N/A</v>
      </c>
      <c r="F50" s="164">
        <f>IF(ISNUMBER('実質公債費比率（分子）の構造'!L$53),'実質公債費比率（分子）の構造'!L$53,NA())</f>
        <v>207</v>
      </c>
      <c r="G50" s="164" t="e">
        <f>NA()</f>
        <v>#N/A</v>
      </c>
      <c r="H50" s="164" t="e">
        <f>NA()</f>
        <v>#N/A</v>
      </c>
      <c r="I50" s="164">
        <f>IF(ISNUMBER('実質公債費比率（分子）の構造'!M$53),'実質公債費比率（分子）の構造'!M$53,NA())</f>
        <v>249</v>
      </c>
      <c r="J50" s="164" t="e">
        <f>NA()</f>
        <v>#N/A</v>
      </c>
      <c r="K50" s="164" t="e">
        <f>NA()</f>
        <v>#N/A</v>
      </c>
      <c r="L50" s="164">
        <f>IF(ISNUMBER('実質公債費比率（分子）の構造'!N$53),'実質公債費比率（分子）の構造'!N$53,NA())</f>
        <v>330</v>
      </c>
      <c r="M50" s="164" t="e">
        <f>NA()</f>
        <v>#N/A</v>
      </c>
      <c r="N50" s="164" t="e">
        <f>NA()</f>
        <v>#N/A</v>
      </c>
      <c r="O50" s="164">
        <f>IF(ISNUMBER('実質公債費比率（分子）の構造'!O$53),'実質公債費比率（分子）の構造'!O$53,NA())</f>
        <v>289</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8207</v>
      </c>
      <c r="E56" s="163"/>
      <c r="F56" s="163"/>
      <c r="G56" s="163">
        <f>'将来負担比率（分子）の構造'!J$52</f>
        <v>8118</v>
      </c>
      <c r="H56" s="163"/>
      <c r="I56" s="163"/>
      <c r="J56" s="163">
        <f>'将来負担比率（分子）の構造'!K$52</f>
        <v>7612</v>
      </c>
      <c r="K56" s="163"/>
      <c r="L56" s="163"/>
      <c r="M56" s="163">
        <f>'将来負担比率（分子）の構造'!L$52</f>
        <v>7211</v>
      </c>
      <c r="N56" s="163"/>
      <c r="O56" s="163"/>
      <c r="P56" s="163">
        <f>'将来負担比率（分子）の構造'!M$52</f>
        <v>7188</v>
      </c>
    </row>
    <row r="57" spans="1:16" x14ac:dyDescent="0.15">
      <c r="A57" s="163" t="s">
        <v>42</v>
      </c>
      <c r="B57" s="163"/>
      <c r="C57" s="163"/>
      <c r="D57" s="163">
        <f>'将来負担比率（分子）の構造'!I$51</f>
        <v>3</v>
      </c>
      <c r="E57" s="163"/>
      <c r="F57" s="163"/>
      <c r="G57" s="163">
        <f>'将来負担比率（分子）の構造'!J$51</f>
        <v>2</v>
      </c>
      <c r="H57" s="163"/>
      <c r="I57" s="163"/>
      <c r="J57" s="163">
        <f>'将来負担比率（分子）の構造'!K$51</f>
        <v>325</v>
      </c>
      <c r="K57" s="163"/>
      <c r="L57" s="163"/>
      <c r="M57" s="163">
        <f>'将来負担比率（分子）の構造'!L$51</f>
        <v>325</v>
      </c>
      <c r="N57" s="163"/>
      <c r="O57" s="163"/>
      <c r="P57" s="163">
        <f>'将来負担比率（分子）の構造'!M$51</f>
        <v>282</v>
      </c>
    </row>
    <row r="58" spans="1:16" x14ac:dyDescent="0.15">
      <c r="A58" s="163" t="s">
        <v>41</v>
      </c>
      <c r="B58" s="163"/>
      <c r="C58" s="163"/>
      <c r="D58" s="163">
        <f>'将来負担比率（分子）の構造'!I$50</f>
        <v>2465</v>
      </c>
      <c r="E58" s="163"/>
      <c r="F58" s="163"/>
      <c r="G58" s="163">
        <f>'将来負担比率（分子）の構造'!J$50</f>
        <v>3072</v>
      </c>
      <c r="H58" s="163"/>
      <c r="I58" s="163"/>
      <c r="J58" s="163">
        <f>'将来負担比率（分子）の構造'!K$50</f>
        <v>3983</v>
      </c>
      <c r="K58" s="163"/>
      <c r="L58" s="163"/>
      <c r="M58" s="163">
        <f>'将来負担比率（分子）の構造'!L$50</f>
        <v>5540</v>
      </c>
      <c r="N58" s="163"/>
      <c r="O58" s="163"/>
      <c r="P58" s="163">
        <f>'将来負担比率（分子）の構造'!M$50</f>
        <v>8168</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15">
      <c r="A62" s="163" t="s">
        <v>35</v>
      </c>
      <c r="B62" s="163">
        <f>'将来負担比率（分子）の構造'!I$45</f>
        <v>810</v>
      </c>
      <c r="C62" s="163"/>
      <c r="D62" s="163"/>
      <c r="E62" s="163">
        <f>'将来負担比率（分子）の構造'!J$45</f>
        <v>696</v>
      </c>
      <c r="F62" s="163"/>
      <c r="G62" s="163"/>
      <c r="H62" s="163">
        <f>'将来負担比率（分子）の構造'!K$45</f>
        <v>663</v>
      </c>
      <c r="I62" s="163"/>
      <c r="J62" s="163"/>
      <c r="K62" s="163">
        <f>'将来負担比率（分子）の構造'!L$45</f>
        <v>714</v>
      </c>
      <c r="L62" s="163"/>
      <c r="M62" s="163"/>
      <c r="N62" s="163">
        <f>'将来負担比率（分子）の構造'!M$45</f>
        <v>696</v>
      </c>
      <c r="O62" s="163"/>
      <c r="P62" s="163"/>
    </row>
    <row r="63" spans="1:16" x14ac:dyDescent="0.15">
      <c r="A63" s="163" t="s">
        <v>34</v>
      </c>
      <c r="B63" s="163">
        <f>'将来負担比率（分子）の構造'!I$44</f>
        <v>171</v>
      </c>
      <c r="C63" s="163"/>
      <c r="D63" s="163"/>
      <c r="E63" s="163">
        <f>'将来負担比率（分子）の構造'!J$44</f>
        <v>129</v>
      </c>
      <c r="F63" s="163"/>
      <c r="G63" s="163"/>
      <c r="H63" s="163">
        <f>'将来負担比率（分子）の構造'!K$44</f>
        <v>112</v>
      </c>
      <c r="I63" s="163"/>
      <c r="J63" s="163"/>
      <c r="K63" s="163">
        <f>'将来負担比率（分子）の構造'!L$44</f>
        <v>85</v>
      </c>
      <c r="L63" s="163"/>
      <c r="M63" s="163"/>
      <c r="N63" s="163">
        <f>'将来負担比率（分子）の構造'!M$44</f>
        <v>66</v>
      </c>
      <c r="O63" s="163"/>
      <c r="P63" s="163"/>
    </row>
    <row r="64" spans="1:16" x14ac:dyDescent="0.15">
      <c r="A64" s="163" t="s">
        <v>33</v>
      </c>
      <c r="B64" s="163">
        <f>'将来負担比率（分子）の構造'!I$43</f>
        <v>20</v>
      </c>
      <c r="C64" s="163"/>
      <c r="D64" s="163"/>
      <c r="E64" s="163">
        <f>'将来負担比率（分子）の構造'!J$43</f>
        <v>17</v>
      </c>
      <c r="F64" s="163"/>
      <c r="G64" s="163"/>
      <c r="H64" s="163">
        <f>'将来負担比率（分子）の構造'!K$43</f>
        <v>15</v>
      </c>
      <c r="I64" s="163"/>
      <c r="J64" s="163"/>
      <c r="K64" s="163">
        <f>'将来負担比率（分子）の構造'!L$43</f>
        <v>16</v>
      </c>
      <c r="L64" s="163"/>
      <c r="M64" s="163"/>
      <c r="N64" s="163">
        <f>'将来負担比率（分子）の構造'!M$43</f>
        <v>22</v>
      </c>
      <c r="O64" s="163"/>
      <c r="P64" s="163"/>
    </row>
    <row r="65" spans="1:16" x14ac:dyDescent="0.15">
      <c r="A65" s="163" t="s">
        <v>32</v>
      </c>
      <c r="B65" s="163" t="str">
        <f>'将来負担比率（分子）の構造'!I$42</f>
        <v>-</v>
      </c>
      <c r="C65" s="163"/>
      <c r="D65" s="163"/>
      <c r="E65" s="163" t="str">
        <f>'将来負担比率（分子）の構造'!J$42</f>
        <v>-</v>
      </c>
      <c r="F65" s="163"/>
      <c r="G65" s="163"/>
      <c r="H65" s="163" t="str">
        <f>'将来負担比率（分子）の構造'!K$42</f>
        <v>-</v>
      </c>
      <c r="I65" s="163"/>
      <c r="J65" s="163"/>
      <c r="K65" s="163" t="str">
        <f>'将来負担比率（分子）の構造'!L$42</f>
        <v>-</v>
      </c>
      <c r="L65" s="163"/>
      <c r="M65" s="163"/>
      <c r="N65" s="163" t="str">
        <f>'将来負担比率（分子）の構造'!M$42</f>
        <v>-</v>
      </c>
      <c r="O65" s="163"/>
      <c r="P65" s="163"/>
    </row>
    <row r="66" spans="1:16" x14ac:dyDescent="0.15">
      <c r="A66" s="163" t="s">
        <v>31</v>
      </c>
      <c r="B66" s="163">
        <f>'将来負担比率（分子）の構造'!I$41</f>
        <v>11288</v>
      </c>
      <c r="C66" s="163"/>
      <c r="D66" s="163"/>
      <c r="E66" s="163">
        <f>'将来負担比率（分子）の構造'!J$41</f>
        <v>11413</v>
      </c>
      <c r="F66" s="163"/>
      <c r="G66" s="163"/>
      <c r="H66" s="163">
        <f>'将来負担比率（分子）の構造'!K$41</f>
        <v>10893</v>
      </c>
      <c r="I66" s="163"/>
      <c r="J66" s="163"/>
      <c r="K66" s="163">
        <f>'将来負担比率（分子）の構造'!L$41</f>
        <v>10283</v>
      </c>
      <c r="L66" s="163"/>
      <c r="M66" s="163"/>
      <c r="N66" s="163">
        <f>'将来負担比率（分子）の構造'!M$41</f>
        <v>9772</v>
      </c>
      <c r="O66" s="163"/>
      <c r="P66" s="163"/>
    </row>
    <row r="67" spans="1:16" x14ac:dyDescent="0.15">
      <c r="A67" s="163" t="s">
        <v>71</v>
      </c>
      <c r="B67" s="163" t="e">
        <f>NA()</f>
        <v>#N/A</v>
      </c>
      <c r="C67" s="163">
        <f>IF(ISNUMBER('将来負担比率（分子）の構造'!I$53), IF('将来負担比率（分子）の構造'!I$53 &lt; 0, 0, '将来負担比率（分子）の構造'!I$53), NA())</f>
        <v>1614</v>
      </c>
      <c r="D67" s="163" t="e">
        <f>NA()</f>
        <v>#N/A</v>
      </c>
      <c r="E67" s="163" t="e">
        <f>NA()</f>
        <v>#N/A</v>
      </c>
      <c r="F67" s="163">
        <f>IF(ISNUMBER('将来負担比率（分子）の構造'!J$53), IF('将来負担比率（分子）の構造'!J$53 &lt; 0, 0, '将来負担比率（分子）の構造'!J$53), NA())</f>
        <v>1062</v>
      </c>
      <c r="G67" s="163" t="e">
        <f>NA()</f>
        <v>#N/A</v>
      </c>
      <c r="H67" s="163" t="e">
        <f>NA()</f>
        <v>#N/A</v>
      </c>
      <c r="I67" s="163">
        <f>IF(ISNUMBER('将来負担比率（分子）の構造'!K$53), IF('将来負担比率（分子）の構造'!K$53 &lt; 0, 0, '将来負担比率（分子）の構造'!K$53), NA())</f>
        <v>0</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1591</v>
      </c>
      <c r="C72" s="167">
        <f>基金残高に係る経年分析!G55</f>
        <v>1623</v>
      </c>
      <c r="D72" s="167">
        <f>基金残高に係る経年分析!H55</f>
        <v>1759</v>
      </c>
    </row>
    <row r="73" spans="1:16" x14ac:dyDescent="0.15">
      <c r="A73" s="166" t="s">
        <v>74</v>
      </c>
      <c r="B73" s="167">
        <f>基金残高に係る経年分析!F56</f>
        <v>448</v>
      </c>
      <c r="C73" s="167">
        <f>基金残高に係る経年分析!G56</f>
        <v>505</v>
      </c>
      <c r="D73" s="167">
        <f>基金残高に係る経年分析!H56</f>
        <v>490</v>
      </c>
    </row>
    <row r="74" spans="1:16" x14ac:dyDescent="0.15">
      <c r="A74" s="166" t="s">
        <v>75</v>
      </c>
      <c r="B74" s="167">
        <f>基金残高に係る経年分析!F57</f>
        <v>1770</v>
      </c>
      <c r="C74" s="167">
        <f>基金残高に係る経年分析!G57</f>
        <v>3238</v>
      </c>
      <c r="D74" s="167">
        <f>基金残高に係る経年分析!H57</f>
        <v>5759</v>
      </c>
    </row>
  </sheetData>
  <sheetProtection algorithmName="SHA-512" hashValue="4E181mbhdliSKhA0wPWxhAkB3GALTliK30KF6D6aLPcYINoRrtFz14d5G5JGp2zpO8khhfy//0s18RhtHnQ3qg==" saltValue="1k2QuhRrxMbz10Tjgrjg5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7" t="s">
        <v>203</v>
      </c>
      <c r="DI1" s="718"/>
      <c r="DJ1" s="718"/>
      <c r="DK1" s="718"/>
      <c r="DL1" s="718"/>
      <c r="DM1" s="718"/>
      <c r="DN1" s="719"/>
      <c r="DO1" s="202"/>
      <c r="DP1" s="717" t="s">
        <v>204</v>
      </c>
      <c r="DQ1" s="718"/>
      <c r="DR1" s="718"/>
      <c r="DS1" s="718"/>
      <c r="DT1" s="718"/>
      <c r="DU1" s="718"/>
      <c r="DV1" s="718"/>
      <c r="DW1" s="718"/>
      <c r="DX1" s="718"/>
      <c r="DY1" s="718"/>
      <c r="DZ1" s="718"/>
      <c r="EA1" s="718"/>
      <c r="EB1" s="718"/>
      <c r="EC1" s="719"/>
      <c r="ED1" s="201"/>
      <c r="EE1" s="201"/>
      <c r="EF1" s="201"/>
      <c r="EG1" s="201"/>
      <c r="EH1" s="201"/>
      <c r="EI1" s="201"/>
      <c r="EJ1" s="201"/>
      <c r="EK1" s="201"/>
      <c r="EL1" s="201"/>
      <c r="EM1" s="201"/>
    </row>
    <row r="2" spans="2:143" ht="22.5" customHeight="1" x14ac:dyDescent="0.15">
      <c r="B2" s="203" t="s">
        <v>205</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73" t="s">
        <v>206</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207</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208</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15">
      <c r="B4" s="673" t="s">
        <v>1</v>
      </c>
      <c r="C4" s="674"/>
      <c r="D4" s="674"/>
      <c r="E4" s="674"/>
      <c r="F4" s="674"/>
      <c r="G4" s="674"/>
      <c r="H4" s="674"/>
      <c r="I4" s="674"/>
      <c r="J4" s="674"/>
      <c r="K4" s="674"/>
      <c r="L4" s="674"/>
      <c r="M4" s="674"/>
      <c r="N4" s="674"/>
      <c r="O4" s="674"/>
      <c r="P4" s="674"/>
      <c r="Q4" s="675"/>
      <c r="R4" s="673" t="s">
        <v>209</v>
      </c>
      <c r="S4" s="674"/>
      <c r="T4" s="674"/>
      <c r="U4" s="674"/>
      <c r="V4" s="674"/>
      <c r="W4" s="674"/>
      <c r="X4" s="674"/>
      <c r="Y4" s="675"/>
      <c r="Z4" s="673" t="s">
        <v>210</v>
      </c>
      <c r="AA4" s="674"/>
      <c r="AB4" s="674"/>
      <c r="AC4" s="675"/>
      <c r="AD4" s="673" t="s">
        <v>211</v>
      </c>
      <c r="AE4" s="674"/>
      <c r="AF4" s="674"/>
      <c r="AG4" s="674"/>
      <c r="AH4" s="674"/>
      <c r="AI4" s="674"/>
      <c r="AJ4" s="674"/>
      <c r="AK4" s="675"/>
      <c r="AL4" s="673" t="s">
        <v>210</v>
      </c>
      <c r="AM4" s="674"/>
      <c r="AN4" s="674"/>
      <c r="AO4" s="675"/>
      <c r="AP4" s="720" t="s">
        <v>212</v>
      </c>
      <c r="AQ4" s="720"/>
      <c r="AR4" s="720"/>
      <c r="AS4" s="720"/>
      <c r="AT4" s="720"/>
      <c r="AU4" s="720"/>
      <c r="AV4" s="720"/>
      <c r="AW4" s="720"/>
      <c r="AX4" s="720"/>
      <c r="AY4" s="720"/>
      <c r="AZ4" s="720"/>
      <c r="BA4" s="720"/>
      <c r="BB4" s="720"/>
      <c r="BC4" s="720"/>
      <c r="BD4" s="720"/>
      <c r="BE4" s="720"/>
      <c r="BF4" s="720"/>
      <c r="BG4" s="720" t="s">
        <v>213</v>
      </c>
      <c r="BH4" s="720"/>
      <c r="BI4" s="720"/>
      <c r="BJ4" s="720"/>
      <c r="BK4" s="720"/>
      <c r="BL4" s="720"/>
      <c r="BM4" s="720"/>
      <c r="BN4" s="720"/>
      <c r="BO4" s="720" t="s">
        <v>210</v>
      </c>
      <c r="BP4" s="720"/>
      <c r="BQ4" s="720"/>
      <c r="BR4" s="720"/>
      <c r="BS4" s="720" t="s">
        <v>214</v>
      </c>
      <c r="BT4" s="720"/>
      <c r="BU4" s="720"/>
      <c r="BV4" s="720"/>
      <c r="BW4" s="720"/>
      <c r="BX4" s="720"/>
      <c r="BY4" s="720"/>
      <c r="BZ4" s="720"/>
      <c r="CA4" s="720"/>
      <c r="CB4" s="720"/>
      <c r="CD4" s="673" t="s">
        <v>215</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15">
      <c r="B5" s="679" t="s">
        <v>216</v>
      </c>
      <c r="C5" s="680"/>
      <c r="D5" s="680"/>
      <c r="E5" s="680"/>
      <c r="F5" s="680"/>
      <c r="G5" s="680"/>
      <c r="H5" s="680"/>
      <c r="I5" s="680"/>
      <c r="J5" s="680"/>
      <c r="K5" s="680"/>
      <c r="L5" s="680"/>
      <c r="M5" s="680"/>
      <c r="N5" s="680"/>
      <c r="O5" s="680"/>
      <c r="P5" s="680"/>
      <c r="Q5" s="681"/>
      <c r="R5" s="676">
        <v>1054001</v>
      </c>
      <c r="S5" s="677"/>
      <c r="T5" s="677"/>
      <c r="U5" s="677"/>
      <c r="V5" s="677"/>
      <c r="W5" s="677"/>
      <c r="X5" s="677"/>
      <c r="Y5" s="702"/>
      <c r="Z5" s="715">
        <v>6.7</v>
      </c>
      <c r="AA5" s="715"/>
      <c r="AB5" s="715"/>
      <c r="AC5" s="715"/>
      <c r="AD5" s="716">
        <v>1054001</v>
      </c>
      <c r="AE5" s="716"/>
      <c r="AF5" s="716"/>
      <c r="AG5" s="716"/>
      <c r="AH5" s="716"/>
      <c r="AI5" s="716"/>
      <c r="AJ5" s="716"/>
      <c r="AK5" s="716"/>
      <c r="AL5" s="703">
        <v>24.6</v>
      </c>
      <c r="AM5" s="685"/>
      <c r="AN5" s="685"/>
      <c r="AO5" s="704"/>
      <c r="AP5" s="679" t="s">
        <v>217</v>
      </c>
      <c r="AQ5" s="680"/>
      <c r="AR5" s="680"/>
      <c r="AS5" s="680"/>
      <c r="AT5" s="680"/>
      <c r="AU5" s="680"/>
      <c r="AV5" s="680"/>
      <c r="AW5" s="680"/>
      <c r="AX5" s="680"/>
      <c r="AY5" s="680"/>
      <c r="AZ5" s="680"/>
      <c r="BA5" s="680"/>
      <c r="BB5" s="680"/>
      <c r="BC5" s="680"/>
      <c r="BD5" s="680"/>
      <c r="BE5" s="680"/>
      <c r="BF5" s="681"/>
      <c r="BG5" s="621">
        <v>1054001</v>
      </c>
      <c r="BH5" s="622"/>
      <c r="BI5" s="622"/>
      <c r="BJ5" s="622"/>
      <c r="BK5" s="622"/>
      <c r="BL5" s="622"/>
      <c r="BM5" s="622"/>
      <c r="BN5" s="623"/>
      <c r="BO5" s="659">
        <v>100</v>
      </c>
      <c r="BP5" s="659"/>
      <c r="BQ5" s="659"/>
      <c r="BR5" s="659"/>
      <c r="BS5" s="660" t="s">
        <v>122</v>
      </c>
      <c r="BT5" s="660"/>
      <c r="BU5" s="660"/>
      <c r="BV5" s="660"/>
      <c r="BW5" s="660"/>
      <c r="BX5" s="660"/>
      <c r="BY5" s="660"/>
      <c r="BZ5" s="660"/>
      <c r="CA5" s="660"/>
      <c r="CB5" s="700"/>
      <c r="CD5" s="673" t="s">
        <v>212</v>
      </c>
      <c r="CE5" s="674"/>
      <c r="CF5" s="674"/>
      <c r="CG5" s="674"/>
      <c r="CH5" s="674"/>
      <c r="CI5" s="674"/>
      <c r="CJ5" s="674"/>
      <c r="CK5" s="674"/>
      <c r="CL5" s="674"/>
      <c r="CM5" s="674"/>
      <c r="CN5" s="674"/>
      <c r="CO5" s="674"/>
      <c r="CP5" s="674"/>
      <c r="CQ5" s="675"/>
      <c r="CR5" s="673" t="s">
        <v>218</v>
      </c>
      <c r="CS5" s="674"/>
      <c r="CT5" s="674"/>
      <c r="CU5" s="674"/>
      <c r="CV5" s="674"/>
      <c r="CW5" s="674"/>
      <c r="CX5" s="674"/>
      <c r="CY5" s="675"/>
      <c r="CZ5" s="673" t="s">
        <v>210</v>
      </c>
      <c r="DA5" s="674"/>
      <c r="DB5" s="674"/>
      <c r="DC5" s="675"/>
      <c r="DD5" s="673" t="s">
        <v>219</v>
      </c>
      <c r="DE5" s="674"/>
      <c r="DF5" s="674"/>
      <c r="DG5" s="674"/>
      <c r="DH5" s="674"/>
      <c r="DI5" s="674"/>
      <c r="DJ5" s="674"/>
      <c r="DK5" s="674"/>
      <c r="DL5" s="674"/>
      <c r="DM5" s="674"/>
      <c r="DN5" s="674"/>
      <c r="DO5" s="674"/>
      <c r="DP5" s="675"/>
      <c r="DQ5" s="673" t="s">
        <v>220</v>
      </c>
      <c r="DR5" s="674"/>
      <c r="DS5" s="674"/>
      <c r="DT5" s="674"/>
      <c r="DU5" s="674"/>
      <c r="DV5" s="674"/>
      <c r="DW5" s="674"/>
      <c r="DX5" s="674"/>
      <c r="DY5" s="674"/>
      <c r="DZ5" s="674"/>
      <c r="EA5" s="674"/>
      <c r="EB5" s="674"/>
      <c r="EC5" s="675"/>
    </row>
    <row r="6" spans="2:143" ht="11.25" customHeight="1" x14ac:dyDescent="0.15">
      <c r="B6" s="618" t="s">
        <v>221</v>
      </c>
      <c r="C6" s="619"/>
      <c r="D6" s="619"/>
      <c r="E6" s="619"/>
      <c r="F6" s="619"/>
      <c r="G6" s="619"/>
      <c r="H6" s="619"/>
      <c r="I6" s="619"/>
      <c r="J6" s="619"/>
      <c r="K6" s="619"/>
      <c r="L6" s="619"/>
      <c r="M6" s="619"/>
      <c r="N6" s="619"/>
      <c r="O6" s="619"/>
      <c r="P6" s="619"/>
      <c r="Q6" s="620"/>
      <c r="R6" s="621">
        <v>73765</v>
      </c>
      <c r="S6" s="622"/>
      <c r="T6" s="622"/>
      <c r="U6" s="622"/>
      <c r="V6" s="622"/>
      <c r="W6" s="622"/>
      <c r="X6" s="622"/>
      <c r="Y6" s="623"/>
      <c r="Z6" s="659">
        <v>0.5</v>
      </c>
      <c r="AA6" s="659"/>
      <c r="AB6" s="659"/>
      <c r="AC6" s="659"/>
      <c r="AD6" s="660">
        <v>73765</v>
      </c>
      <c r="AE6" s="660"/>
      <c r="AF6" s="660"/>
      <c r="AG6" s="660"/>
      <c r="AH6" s="660"/>
      <c r="AI6" s="660"/>
      <c r="AJ6" s="660"/>
      <c r="AK6" s="660"/>
      <c r="AL6" s="624">
        <v>1.7</v>
      </c>
      <c r="AM6" s="625"/>
      <c r="AN6" s="625"/>
      <c r="AO6" s="661"/>
      <c r="AP6" s="618" t="s">
        <v>222</v>
      </c>
      <c r="AQ6" s="619"/>
      <c r="AR6" s="619"/>
      <c r="AS6" s="619"/>
      <c r="AT6" s="619"/>
      <c r="AU6" s="619"/>
      <c r="AV6" s="619"/>
      <c r="AW6" s="619"/>
      <c r="AX6" s="619"/>
      <c r="AY6" s="619"/>
      <c r="AZ6" s="619"/>
      <c r="BA6" s="619"/>
      <c r="BB6" s="619"/>
      <c r="BC6" s="619"/>
      <c r="BD6" s="619"/>
      <c r="BE6" s="619"/>
      <c r="BF6" s="620"/>
      <c r="BG6" s="621">
        <v>1054001</v>
      </c>
      <c r="BH6" s="622"/>
      <c r="BI6" s="622"/>
      <c r="BJ6" s="622"/>
      <c r="BK6" s="622"/>
      <c r="BL6" s="622"/>
      <c r="BM6" s="622"/>
      <c r="BN6" s="623"/>
      <c r="BO6" s="659">
        <v>100</v>
      </c>
      <c r="BP6" s="659"/>
      <c r="BQ6" s="659"/>
      <c r="BR6" s="659"/>
      <c r="BS6" s="660" t="s">
        <v>122</v>
      </c>
      <c r="BT6" s="660"/>
      <c r="BU6" s="660"/>
      <c r="BV6" s="660"/>
      <c r="BW6" s="660"/>
      <c r="BX6" s="660"/>
      <c r="BY6" s="660"/>
      <c r="BZ6" s="660"/>
      <c r="CA6" s="660"/>
      <c r="CB6" s="700"/>
      <c r="CD6" s="679" t="s">
        <v>223</v>
      </c>
      <c r="CE6" s="680"/>
      <c r="CF6" s="680"/>
      <c r="CG6" s="680"/>
      <c r="CH6" s="680"/>
      <c r="CI6" s="680"/>
      <c r="CJ6" s="680"/>
      <c r="CK6" s="680"/>
      <c r="CL6" s="680"/>
      <c r="CM6" s="680"/>
      <c r="CN6" s="680"/>
      <c r="CO6" s="680"/>
      <c r="CP6" s="680"/>
      <c r="CQ6" s="681"/>
      <c r="CR6" s="621">
        <v>72914</v>
      </c>
      <c r="CS6" s="622"/>
      <c r="CT6" s="622"/>
      <c r="CU6" s="622"/>
      <c r="CV6" s="622"/>
      <c r="CW6" s="622"/>
      <c r="CX6" s="622"/>
      <c r="CY6" s="623"/>
      <c r="CZ6" s="703">
        <v>0.5</v>
      </c>
      <c r="DA6" s="685"/>
      <c r="DB6" s="685"/>
      <c r="DC6" s="705"/>
      <c r="DD6" s="627" t="s">
        <v>122</v>
      </c>
      <c r="DE6" s="622"/>
      <c r="DF6" s="622"/>
      <c r="DG6" s="622"/>
      <c r="DH6" s="622"/>
      <c r="DI6" s="622"/>
      <c r="DJ6" s="622"/>
      <c r="DK6" s="622"/>
      <c r="DL6" s="622"/>
      <c r="DM6" s="622"/>
      <c r="DN6" s="622"/>
      <c r="DO6" s="622"/>
      <c r="DP6" s="623"/>
      <c r="DQ6" s="627">
        <v>72914</v>
      </c>
      <c r="DR6" s="622"/>
      <c r="DS6" s="622"/>
      <c r="DT6" s="622"/>
      <c r="DU6" s="622"/>
      <c r="DV6" s="622"/>
      <c r="DW6" s="622"/>
      <c r="DX6" s="622"/>
      <c r="DY6" s="622"/>
      <c r="DZ6" s="622"/>
      <c r="EA6" s="622"/>
      <c r="EB6" s="622"/>
      <c r="EC6" s="658"/>
    </row>
    <row r="7" spans="2:143" ht="11.25" customHeight="1" x14ac:dyDescent="0.15">
      <c r="B7" s="618" t="s">
        <v>224</v>
      </c>
      <c r="C7" s="619"/>
      <c r="D7" s="619"/>
      <c r="E7" s="619"/>
      <c r="F7" s="619"/>
      <c r="G7" s="619"/>
      <c r="H7" s="619"/>
      <c r="I7" s="619"/>
      <c r="J7" s="619"/>
      <c r="K7" s="619"/>
      <c r="L7" s="619"/>
      <c r="M7" s="619"/>
      <c r="N7" s="619"/>
      <c r="O7" s="619"/>
      <c r="P7" s="619"/>
      <c r="Q7" s="620"/>
      <c r="R7" s="621">
        <v>286</v>
      </c>
      <c r="S7" s="622"/>
      <c r="T7" s="622"/>
      <c r="U7" s="622"/>
      <c r="V7" s="622"/>
      <c r="W7" s="622"/>
      <c r="X7" s="622"/>
      <c r="Y7" s="623"/>
      <c r="Z7" s="659">
        <v>0</v>
      </c>
      <c r="AA7" s="659"/>
      <c r="AB7" s="659"/>
      <c r="AC7" s="659"/>
      <c r="AD7" s="660">
        <v>286</v>
      </c>
      <c r="AE7" s="660"/>
      <c r="AF7" s="660"/>
      <c r="AG7" s="660"/>
      <c r="AH7" s="660"/>
      <c r="AI7" s="660"/>
      <c r="AJ7" s="660"/>
      <c r="AK7" s="660"/>
      <c r="AL7" s="624">
        <v>0</v>
      </c>
      <c r="AM7" s="625"/>
      <c r="AN7" s="625"/>
      <c r="AO7" s="661"/>
      <c r="AP7" s="618" t="s">
        <v>225</v>
      </c>
      <c r="AQ7" s="619"/>
      <c r="AR7" s="619"/>
      <c r="AS7" s="619"/>
      <c r="AT7" s="619"/>
      <c r="AU7" s="619"/>
      <c r="AV7" s="619"/>
      <c r="AW7" s="619"/>
      <c r="AX7" s="619"/>
      <c r="AY7" s="619"/>
      <c r="AZ7" s="619"/>
      <c r="BA7" s="619"/>
      <c r="BB7" s="619"/>
      <c r="BC7" s="619"/>
      <c r="BD7" s="619"/>
      <c r="BE7" s="619"/>
      <c r="BF7" s="620"/>
      <c r="BG7" s="621">
        <v>328793</v>
      </c>
      <c r="BH7" s="622"/>
      <c r="BI7" s="622"/>
      <c r="BJ7" s="622"/>
      <c r="BK7" s="622"/>
      <c r="BL7" s="622"/>
      <c r="BM7" s="622"/>
      <c r="BN7" s="623"/>
      <c r="BO7" s="659">
        <v>31.2</v>
      </c>
      <c r="BP7" s="659"/>
      <c r="BQ7" s="659"/>
      <c r="BR7" s="659"/>
      <c r="BS7" s="660" t="s">
        <v>122</v>
      </c>
      <c r="BT7" s="660"/>
      <c r="BU7" s="660"/>
      <c r="BV7" s="660"/>
      <c r="BW7" s="660"/>
      <c r="BX7" s="660"/>
      <c r="BY7" s="660"/>
      <c r="BZ7" s="660"/>
      <c r="CA7" s="660"/>
      <c r="CB7" s="700"/>
      <c r="CD7" s="618" t="s">
        <v>226</v>
      </c>
      <c r="CE7" s="619"/>
      <c r="CF7" s="619"/>
      <c r="CG7" s="619"/>
      <c r="CH7" s="619"/>
      <c r="CI7" s="619"/>
      <c r="CJ7" s="619"/>
      <c r="CK7" s="619"/>
      <c r="CL7" s="619"/>
      <c r="CM7" s="619"/>
      <c r="CN7" s="619"/>
      <c r="CO7" s="619"/>
      <c r="CP7" s="619"/>
      <c r="CQ7" s="620"/>
      <c r="CR7" s="621">
        <v>3913825</v>
      </c>
      <c r="CS7" s="622"/>
      <c r="CT7" s="622"/>
      <c r="CU7" s="622"/>
      <c r="CV7" s="622"/>
      <c r="CW7" s="622"/>
      <c r="CX7" s="622"/>
      <c r="CY7" s="623"/>
      <c r="CZ7" s="659">
        <v>28.2</v>
      </c>
      <c r="DA7" s="659"/>
      <c r="DB7" s="659"/>
      <c r="DC7" s="659"/>
      <c r="DD7" s="627">
        <v>39068</v>
      </c>
      <c r="DE7" s="622"/>
      <c r="DF7" s="622"/>
      <c r="DG7" s="622"/>
      <c r="DH7" s="622"/>
      <c r="DI7" s="622"/>
      <c r="DJ7" s="622"/>
      <c r="DK7" s="622"/>
      <c r="DL7" s="622"/>
      <c r="DM7" s="622"/>
      <c r="DN7" s="622"/>
      <c r="DO7" s="622"/>
      <c r="DP7" s="623"/>
      <c r="DQ7" s="627">
        <v>1032104</v>
      </c>
      <c r="DR7" s="622"/>
      <c r="DS7" s="622"/>
      <c r="DT7" s="622"/>
      <c r="DU7" s="622"/>
      <c r="DV7" s="622"/>
      <c r="DW7" s="622"/>
      <c r="DX7" s="622"/>
      <c r="DY7" s="622"/>
      <c r="DZ7" s="622"/>
      <c r="EA7" s="622"/>
      <c r="EB7" s="622"/>
      <c r="EC7" s="658"/>
    </row>
    <row r="8" spans="2:143" ht="11.25" customHeight="1" x14ac:dyDescent="0.15">
      <c r="B8" s="618" t="s">
        <v>227</v>
      </c>
      <c r="C8" s="619"/>
      <c r="D8" s="619"/>
      <c r="E8" s="619"/>
      <c r="F8" s="619"/>
      <c r="G8" s="619"/>
      <c r="H8" s="619"/>
      <c r="I8" s="619"/>
      <c r="J8" s="619"/>
      <c r="K8" s="619"/>
      <c r="L8" s="619"/>
      <c r="M8" s="619"/>
      <c r="N8" s="619"/>
      <c r="O8" s="619"/>
      <c r="P8" s="619"/>
      <c r="Q8" s="620"/>
      <c r="R8" s="621">
        <v>3415</v>
      </c>
      <c r="S8" s="622"/>
      <c r="T8" s="622"/>
      <c r="U8" s="622"/>
      <c r="V8" s="622"/>
      <c r="W8" s="622"/>
      <c r="X8" s="622"/>
      <c r="Y8" s="623"/>
      <c r="Z8" s="659">
        <v>0</v>
      </c>
      <c r="AA8" s="659"/>
      <c r="AB8" s="659"/>
      <c r="AC8" s="659"/>
      <c r="AD8" s="660">
        <v>3415</v>
      </c>
      <c r="AE8" s="660"/>
      <c r="AF8" s="660"/>
      <c r="AG8" s="660"/>
      <c r="AH8" s="660"/>
      <c r="AI8" s="660"/>
      <c r="AJ8" s="660"/>
      <c r="AK8" s="660"/>
      <c r="AL8" s="624">
        <v>0.1</v>
      </c>
      <c r="AM8" s="625"/>
      <c r="AN8" s="625"/>
      <c r="AO8" s="661"/>
      <c r="AP8" s="618" t="s">
        <v>228</v>
      </c>
      <c r="AQ8" s="619"/>
      <c r="AR8" s="619"/>
      <c r="AS8" s="619"/>
      <c r="AT8" s="619"/>
      <c r="AU8" s="619"/>
      <c r="AV8" s="619"/>
      <c r="AW8" s="619"/>
      <c r="AX8" s="619"/>
      <c r="AY8" s="619"/>
      <c r="AZ8" s="619"/>
      <c r="BA8" s="619"/>
      <c r="BB8" s="619"/>
      <c r="BC8" s="619"/>
      <c r="BD8" s="619"/>
      <c r="BE8" s="619"/>
      <c r="BF8" s="620"/>
      <c r="BG8" s="621">
        <v>14037</v>
      </c>
      <c r="BH8" s="622"/>
      <c r="BI8" s="622"/>
      <c r="BJ8" s="622"/>
      <c r="BK8" s="622"/>
      <c r="BL8" s="622"/>
      <c r="BM8" s="622"/>
      <c r="BN8" s="623"/>
      <c r="BO8" s="659">
        <v>1.3</v>
      </c>
      <c r="BP8" s="659"/>
      <c r="BQ8" s="659"/>
      <c r="BR8" s="659"/>
      <c r="BS8" s="660" t="s">
        <v>122</v>
      </c>
      <c r="BT8" s="660"/>
      <c r="BU8" s="660"/>
      <c r="BV8" s="660"/>
      <c r="BW8" s="660"/>
      <c r="BX8" s="660"/>
      <c r="BY8" s="660"/>
      <c r="BZ8" s="660"/>
      <c r="CA8" s="660"/>
      <c r="CB8" s="700"/>
      <c r="CD8" s="618" t="s">
        <v>229</v>
      </c>
      <c r="CE8" s="619"/>
      <c r="CF8" s="619"/>
      <c r="CG8" s="619"/>
      <c r="CH8" s="619"/>
      <c r="CI8" s="619"/>
      <c r="CJ8" s="619"/>
      <c r="CK8" s="619"/>
      <c r="CL8" s="619"/>
      <c r="CM8" s="619"/>
      <c r="CN8" s="619"/>
      <c r="CO8" s="619"/>
      <c r="CP8" s="619"/>
      <c r="CQ8" s="620"/>
      <c r="CR8" s="621">
        <v>2387066</v>
      </c>
      <c r="CS8" s="622"/>
      <c r="CT8" s="622"/>
      <c r="CU8" s="622"/>
      <c r="CV8" s="622"/>
      <c r="CW8" s="622"/>
      <c r="CX8" s="622"/>
      <c r="CY8" s="623"/>
      <c r="CZ8" s="659">
        <v>17.2</v>
      </c>
      <c r="DA8" s="659"/>
      <c r="DB8" s="659"/>
      <c r="DC8" s="659"/>
      <c r="DD8" s="627">
        <v>51456</v>
      </c>
      <c r="DE8" s="622"/>
      <c r="DF8" s="622"/>
      <c r="DG8" s="622"/>
      <c r="DH8" s="622"/>
      <c r="DI8" s="622"/>
      <c r="DJ8" s="622"/>
      <c r="DK8" s="622"/>
      <c r="DL8" s="622"/>
      <c r="DM8" s="622"/>
      <c r="DN8" s="622"/>
      <c r="DO8" s="622"/>
      <c r="DP8" s="623"/>
      <c r="DQ8" s="627">
        <v>1259033</v>
      </c>
      <c r="DR8" s="622"/>
      <c r="DS8" s="622"/>
      <c r="DT8" s="622"/>
      <c r="DU8" s="622"/>
      <c r="DV8" s="622"/>
      <c r="DW8" s="622"/>
      <c r="DX8" s="622"/>
      <c r="DY8" s="622"/>
      <c r="DZ8" s="622"/>
      <c r="EA8" s="622"/>
      <c r="EB8" s="622"/>
      <c r="EC8" s="658"/>
    </row>
    <row r="9" spans="2:143" ht="11.25" customHeight="1" x14ac:dyDescent="0.15">
      <c r="B9" s="618" t="s">
        <v>230</v>
      </c>
      <c r="C9" s="619"/>
      <c r="D9" s="619"/>
      <c r="E9" s="619"/>
      <c r="F9" s="619"/>
      <c r="G9" s="619"/>
      <c r="H9" s="619"/>
      <c r="I9" s="619"/>
      <c r="J9" s="619"/>
      <c r="K9" s="619"/>
      <c r="L9" s="619"/>
      <c r="M9" s="619"/>
      <c r="N9" s="619"/>
      <c r="O9" s="619"/>
      <c r="P9" s="619"/>
      <c r="Q9" s="620"/>
      <c r="R9" s="621">
        <v>5752</v>
      </c>
      <c r="S9" s="622"/>
      <c r="T9" s="622"/>
      <c r="U9" s="622"/>
      <c r="V9" s="622"/>
      <c r="W9" s="622"/>
      <c r="X9" s="622"/>
      <c r="Y9" s="623"/>
      <c r="Z9" s="659">
        <v>0</v>
      </c>
      <c r="AA9" s="659"/>
      <c r="AB9" s="659"/>
      <c r="AC9" s="659"/>
      <c r="AD9" s="660">
        <v>5752</v>
      </c>
      <c r="AE9" s="660"/>
      <c r="AF9" s="660"/>
      <c r="AG9" s="660"/>
      <c r="AH9" s="660"/>
      <c r="AI9" s="660"/>
      <c r="AJ9" s="660"/>
      <c r="AK9" s="660"/>
      <c r="AL9" s="624">
        <v>0.1</v>
      </c>
      <c r="AM9" s="625"/>
      <c r="AN9" s="625"/>
      <c r="AO9" s="661"/>
      <c r="AP9" s="618" t="s">
        <v>231</v>
      </c>
      <c r="AQ9" s="619"/>
      <c r="AR9" s="619"/>
      <c r="AS9" s="619"/>
      <c r="AT9" s="619"/>
      <c r="AU9" s="619"/>
      <c r="AV9" s="619"/>
      <c r="AW9" s="619"/>
      <c r="AX9" s="619"/>
      <c r="AY9" s="619"/>
      <c r="AZ9" s="619"/>
      <c r="BA9" s="619"/>
      <c r="BB9" s="619"/>
      <c r="BC9" s="619"/>
      <c r="BD9" s="619"/>
      <c r="BE9" s="619"/>
      <c r="BF9" s="620"/>
      <c r="BG9" s="621">
        <v>267506</v>
      </c>
      <c r="BH9" s="622"/>
      <c r="BI9" s="622"/>
      <c r="BJ9" s="622"/>
      <c r="BK9" s="622"/>
      <c r="BL9" s="622"/>
      <c r="BM9" s="622"/>
      <c r="BN9" s="623"/>
      <c r="BO9" s="659">
        <v>25.4</v>
      </c>
      <c r="BP9" s="659"/>
      <c r="BQ9" s="659"/>
      <c r="BR9" s="659"/>
      <c r="BS9" s="660" t="s">
        <v>122</v>
      </c>
      <c r="BT9" s="660"/>
      <c r="BU9" s="660"/>
      <c r="BV9" s="660"/>
      <c r="BW9" s="660"/>
      <c r="BX9" s="660"/>
      <c r="BY9" s="660"/>
      <c r="BZ9" s="660"/>
      <c r="CA9" s="660"/>
      <c r="CB9" s="700"/>
      <c r="CD9" s="618" t="s">
        <v>232</v>
      </c>
      <c r="CE9" s="619"/>
      <c r="CF9" s="619"/>
      <c r="CG9" s="619"/>
      <c r="CH9" s="619"/>
      <c r="CI9" s="619"/>
      <c r="CJ9" s="619"/>
      <c r="CK9" s="619"/>
      <c r="CL9" s="619"/>
      <c r="CM9" s="619"/>
      <c r="CN9" s="619"/>
      <c r="CO9" s="619"/>
      <c r="CP9" s="619"/>
      <c r="CQ9" s="620"/>
      <c r="CR9" s="621">
        <v>421300</v>
      </c>
      <c r="CS9" s="622"/>
      <c r="CT9" s="622"/>
      <c r="CU9" s="622"/>
      <c r="CV9" s="622"/>
      <c r="CW9" s="622"/>
      <c r="CX9" s="622"/>
      <c r="CY9" s="623"/>
      <c r="CZ9" s="659">
        <v>3</v>
      </c>
      <c r="DA9" s="659"/>
      <c r="DB9" s="659"/>
      <c r="DC9" s="659"/>
      <c r="DD9" s="627">
        <v>15980</v>
      </c>
      <c r="DE9" s="622"/>
      <c r="DF9" s="622"/>
      <c r="DG9" s="622"/>
      <c r="DH9" s="622"/>
      <c r="DI9" s="622"/>
      <c r="DJ9" s="622"/>
      <c r="DK9" s="622"/>
      <c r="DL9" s="622"/>
      <c r="DM9" s="622"/>
      <c r="DN9" s="622"/>
      <c r="DO9" s="622"/>
      <c r="DP9" s="623"/>
      <c r="DQ9" s="627">
        <v>364884</v>
      </c>
      <c r="DR9" s="622"/>
      <c r="DS9" s="622"/>
      <c r="DT9" s="622"/>
      <c r="DU9" s="622"/>
      <c r="DV9" s="622"/>
      <c r="DW9" s="622"/>
      <c r="DX9" s="622"/>
      <c r="DY9" s="622"/>
      <c r="DZ9" s="622"/>
      <c r="EA9" s="622"/>
      <c r="EB9" s="622"/>
      <c r="EC9" s="658"/>
    </row>
    <row r="10" spans="2:143" ht="11.25" customHeight="1" x14ac:dyDescent="0.15">
      <c r="B10" s="618" t="s">
        <v>233</v>
      </c>
      <c r="C10" s="619"/>
      <c r="D10" s="619"/>
      <c r="E10" s="619"/>
      <c r="F10" s="619"/>
      <c r="G10" s="619"/>
      <c r="H10" s="619"/>
      <c r="I10" s="619"/>
      <c r="J10" s="619"/>
      <c r="K10" s="619"/>
      <c r="L10" s="619"/>
      <c r="M10" s="619"/>
      <c r="N10" s="619"/>
      <c r="O10" s="619"/>
      <c r="P10" s="619"/>
      <c r="Q10" s="620"/>
      <c r="R10" s="621" t="s">
        <v>122</v>
      </c>
      <c r="S10" s="622"/>
      <c r="T10" s="622"/>
      <c r="U10" s="622"/>
      <c r="V10" s="622"/>
      <c r="W10" s="622"/>
      <c r="X10" s="622"/>
      <c r="Y10" s="623"/>
      <c r="Z10" s="659" t="s">
        <v>122</v>
      </c>
      <c r="AA10" s="659"/>
      <c r="AB10" s="659"/>
      <c r="AC10" s="659"/>
      <c r="AD10" s="660" t="s">
        <v>122</v>
      </c>
      <c r="AE10" s="660"/>
      <c r="AF10" s="660"/>
      <c r="AG10" s="660"/>
      <c r="AH10" s="660"/>
      <c r="AI10" s="660"/>
      <c r="AJ10" s="660"/>
      <c r="AK10" s="660"/>
      <c r="AL10" s="624" t="s">
        <v>122</v>
      </c>
      <c r="AM10" s="625"/>
      <c r="AN10" s="625"/>
      <c r="AO10" s="661"/>
      <c r="AP10" s="618" t="s">
        <v>234</v>
      </c>
      <c r="AQ10" s="619"/>
      <c r="AR10" s="619"/>
      <c r="AS10" s="619"/>
      <c r="AT10" s="619"/>
      <c r="AU10" s="619"/>
      <c r="AV10" s="619"/>
      <c r="AW10" s="619"/>
      <c r="AX10" s="619"/>
      <c r="AY10" s="619"/>
      <c r="AZ10" s="619"/>
      <c r="BA10" s="619"/>
      <c r="BB10" s="619"/>
      <c r="BC10" s="619"/>
      <c r="BD10" s="619"/>
      <c r="BE10" s="619"/>
      <c r="BF10" s="620"/>
      <c r="BG10" s="621">
        <v>26233</v>
      </c>
      <c r="BH10" s="622"/>
      <c r="BI10" s="622"/>
      <c r="BJ10" s="622"/>
      <c r="BK10" s="622"/>
      <c r="BL10" s="622"/>
      <c r="BM10" s="622"/>
      <c r="BN10" s="623"/>
      <c r="BO10" s="659">
        <v>2.5</v>
      </c>
      <c r="BP10" s="659"/>
      <c r="BQ10" s="659"/>
      <c r="BR10" s="659"/>
      <c r="BS10" s="660" t="s">
        <v>122</v>
      </c>
      <c r="BT10" s="660"/>
      <c r="BU10" s="660"/>
      <c r="BV10" s="660"/>
      <c r="BW10" s="660"/>
      <c r="BX10" s="660"/>
      <c r="BY10" s="660"/>
      <c r="BZ10" s="660"/>
      <c r="CA10" s="660"/>
      <c r="CB10" s="700"/>
      <c r="CD10" s="618" t="s">
        <v>235</v>
      </c>
      <c r="CE10" s="619"/>
      <c r="CF10" s="619"/>
      <c r="CG10" s="619"/>
      <c r="CH10" s="619"/>
      <c r="CI10" s="619"/>
      <c r="CJ10" s="619"/>
      <c r="CK10" s="619"/>
      <c r="CL10" s="619"/>
      <c r="CM10" s="619"/>
      <c r="CN10" s="619"/>
      <c r="CO10" s="619"/>
      <c r="CP10" s="619"/>
      <c r="CQ10" s="620"/>
      <c r="CR10" s="621" t="s">
        <v>122</v>
      </c>
      <c r="CS10" s="622"/>
      <c r="CT10" s="622"/>
      <c r="CU10" s="622"/>
      <c r="CV10" s="622"/>
      <c r="CW10" s="622"/>
      <c r="CX10" s="622"/>
      <c r="CY10" s="623"/>
      <c r="CZ10" s="659" t="s">
        <v>122</v>
      </c>
      <c r="DA10" s="659"/>
      <c r="DB10" s="659"/>
      <c r="DC10" s="659"/>
      <c r="DD10" s="627" t="s">
        <v>122</v>
      </c>
      <c r="DE10" s="622"/>
      <c r="DF10" s="622"/>
      <c r="DG10" s="622"/>
      <c r="DH10" s="622"/>
      <c r="DI10" s="622"/>
      <c r="DJ10" s="622"/>
      <c r="DK10" s="622"/>
      <c r="DL10" s="622"/>
      <c r="DM10" s="622"/>
      <c r="DN10" s="622"/>
      <c r="DO10" s="622"/>
      <c r="DP10" s="623"/>
      <c r="DQ10" s="627" t="s">
        <v>122</v>
      </c>
      <c r="DR10" s="622"/>
      <c r="DS10" s="622"/>
      <c r="DT10" s="622"/>
      <c r="DU10" s="622"/>
      <c r="DV10" s="622"/>
      <c r="DW10" s="622"/>
      <c r="DX10" s="622"/>
      <c r="DY10" s="622"/>
      <c r="DZ10" s="622"/>
      <c r="EA10" s="622"/>
      <c r="EB10" s="622"/>
      <c r="EC10" s="658"/>
    </row>
    <row r="11" spans="2:143" ht="11.25" customHeight="1" x14ac:dyDescent="0.15">
      <c r="B11" s="618" t="s">
        <v>236</v>
      </c>
      <c r="C11" s="619"/>
      <c r="D11" s="619"/>
      <c r="E11" s="619"/>
      <c r="F11" s="619"/>
      <c r="G11" s="619"/>
      <c r="H11" s="619"/>
      <c r="I11" s="619"/>
      <c r="J11" s="619"/>
      <c r="K11" s="619"/>
      <c r="L11" s="619"/>
      <c r="M11" s="619"/>
      <c r="N11" s="619"/>
      <c r="O11" s="619"/>
      <c r="P11" s="619"/>
      <c r="Q11" s="620"/>
      <c r="R11" s="621">
        <v>263035</v>
      </c>
      <c r="S11" s="622"/>
      <c r="T11" s="622"/>
      <c r="U11" s="622"/>
      <c r="V11" s="622"/>
      <c r="W11" s="622"/>
      <c r="X11" s="622"/>
      <c r="Y11" s="623"/>
      <c r="Z11" s="624">
        <v>1.7</v>
      </c>
      <c r="AA11" s="625"/>
      <c r="AB11" s="625"/>
      <c r="AC11" s="626"/>
      <c r="AD11" s="627">
        <v>263035</v>
      </c>
      <c r="AE11" s="622"/>
      <c r="AF11" s="622"/>
      <c r="AG11" s="622"/>
      <c r="AH11" s="622"/>
      <c r="AI11" s="622"/>
      <c r="AJ11" s="622"/>
      <c r="AK11" s="623"/>
      <c r="AL11" s="624">
        <v>6.1</v>
      </c>
      <c r="AM11" s="625"/>
      <c r="AN11" s="625"/>
      <c r="AO11" s="661"/>
      <c r="AP11" s="618" t="s">
        <v>237</v>
      </c>
      <c r="AQ11" s="619"/>
      <c r="AR11" s="619"/>
      <c r="AS11" s="619"/>
      <c r="AT11" s="619"/>
      <c r="AU11" s="619"/>
      <c r="AV11" s="619"/>
      <c r="AW11" s="619"/>
      <c r="AX11" s="619"/>
      <c r="AY11" s="619"/>
      <c r="AZ11" s="619"/>
      <c r="BA11" s="619"/>
      <c r="BB11" s="619"/>
      <c r="BC11" s="619"/>
      <c r="BD11" s="619"/>
      <c r="BE11" s="619"/>
      <c r="BF11" s="620"/>
      <c r="BG11" s="621">
        <v>21017</v>
      </c>
      <c r="BH11" s="622"/>
      <c r="BI11" s="622"/>
      <c r="BJ11" s="622"/>
      <c r="BK11" s="622"/>
      <c r="BL11" s="622"/>
      <c r="BM11" s="622"/>
      <c r="BN11" s="623"/>
      <c r="BO11" s="659">
        <v>2</v>
      </c>
      <c r="BP11" s="659"/>
      <c r="BQ11" s="659"/>
      <c r="BR11" s="659"/>
      <c r="BS11" s="660" t="s">
        <v>122</v>
      </c>
      <c r="BT11" s="660"/>
      <c r="BU11" s="660"/>
      <c r="BV11" s="660"/>
      <c r="BW11" s="660"/>
      <c r="BX11" s="660"/>
      <c r="BY11" s="660"/>
      <c r="BZ11" s="660"/>
      <c r="CA11" s="660"/>
      <c r="CB11" s="700"/>
      <c r="CD11" s="618" t="s">
        <v>238</v>
      </c>
      <c r="CE11" s="619"/>
      <c r="CF11" s="619"/>
      <c r="CG11" s="619"/>
      <c r="CH11" s="619"/>
      <c r="CI11" s="619"/>
      <c r="CJ11" s="619"/>
      <c r="CK11" s="619"/>
      <c r="CL11" s="619"/>
      <c r="CM11" s="619"/>
      <c r="CN11" s="619"/>
      <c r="CO11" s="619"/>
      <c r="CP11" s="619"/>
      <c r="CQ11" s="620"/>
      <c r="CR11" s="621">
        <v>274654</v>
      </c>
      <c r="CS11" s="622"/>
      <c r="CT11" s="622"/>
      <c r="CU11" s="622"/>
      <c r="CV11" s="622"/>
      <c r="CW11" s="622"/>
      <c r="CX11" s="622"/>
      <c r="CY11" s="623"/>
      <c r="CZ11" s="659">
        <v>2</v>
      </c>
      <c r="DA11" s="659"/>
      <c r="DB11" s="659"/>
      <c r="DC11" s="659"/>
      <c r="DD11" s="627">
        <v>141890</v>
      </c>
      <c r="DE11" s="622"/>
      <c r="DF11" s="622"/>
      <c r="DG11" s="622"/>
      <c r="DH11" s="622"/>
      <c r="DI11" s="622"/>
      <c r="DJ11" s="622"/>
      <c r="DK11" s="622"/>
      <c r="DL11" s="622"/>
      <c r="DM11" s="622"/>
      <c r="DN11" s="622"/>
      <c r="DO11" s="622"/>
      <c r="DP11" s="623"/>
      <c r="DQ11" s="627">
        <v>139914</v>
      </c>
      <c r="DR11" s="622"/>
      <c r="DS11" s="622"/>
      <c r="DT11" s="622"/>
      <c r="DU11" s="622"/>
      <c r="DV11" s="622"/>
      <c r="DW11" s="622"/>
      <c r="DX11" s="622"/>
      <c r="DY11" s="622"/>
      <c r="DZ11" s="622"/>
      <c r="EA11" s="622"/>
      <c r="EB11" s="622"/>
      <c r="EC11" s="658"/>
    </row>
    <row r="12" spans="2:143" ht="11.25" customHeight="1" x14ac:dyDescent="0.15">
      <c r="B12" s="618" t="s">
        <v>239</v>
      </c>
      <c r="C12" s="619"/>
      <c r="D12" s="619"/>
      <c r="E12" s="619"/>
      <c r="F12" s="619"/>
      <c r="G12" s="619"/>
      <c r="H12" s="619"/>
      <c r="I12" s="619"/>
      <c r="J12" s="619"/>
      <c r="K12" s="619"/>
      <c r="L12" s="619"/>
      <c r="M12" s="619"/>
      <c r="N12" s="619"/>
      <c r="O12" s="619"/>
      <c r="P12" s="619"/>
      <c r="Q12" s="620"/>
      <c r="R12" s="621">
        <v>9398</v>
      </c>
      <c r="S12" s="622"/>
      <c r="T12" s="622"/>
      <c r="U12" s="622"/>
      <c r="V12" s="622"/>
      <c r="W12" s="622"/>
      <c r="X12" s="622"/>
      <c r="Y12" s="623"/>
      <c r="Z12" s="659">
        <v>0.1</v>
      </c>
      <c r="AA12" s="659"/>
      <c r="AB12" s="659"/>
      <c r="AC12" s="659"/>
      <c r="AD12" s="660">
        <v>9398</v>
      </c>
      <c r="AE12" s="660"/>
      <c r="AF12" s="660"/>
      <c r="AG12" s="660"/>
      <c r="AH12" s="660"/>
      <c r="AI12" s="660"/>
      <c r="AJ12" s="660"/>
      <c r="AK12" s="660"/>
      <c r="AL12" s="624">
        <v>0.2</v>
      </c>
      <c r="AM12" s="625"/>
      <c r="AN12" s="625"/>
      <c r="AO12" s="661"/>
      <c r="AP12" s="618" t="s">
        <v>240</v>
      </c>
      <c r="AQ12" s="619"/>
      <c r="AR12" s="619"/>
      <c r="AS12" s="619"/>
      <c r="AT12" s="619"/>
      <c r="AU12" s="619"/>
      <c r="AV12" s="619"/>
      <c r="AW12" s="619"/>
      <c r="AX12" s="619"/>
      <c r="AY12" s="619"/>
      <c r="AZ12" s="619"/>
      <c r="BA12" s="619"/>
      <c r="BB12" s="619"/>
      <c r="BC12" s="619"/>
      <c r="BD12" s="619"/>
      <c r="BE12" s="619"/>
      <c r="BF12" s="620"/>
      <c r="BG12" s="621">
        <v>585562</v>
      </c>
      <c r="BH12" s="622"/>
      <c r="BI12" s="622"/>
      <c r="BJ12" s="622"/>
      <c r="BK12" s="622"/>
      <c r="BL12" s="622"/>
      <c r="BM12" s="622"/>
      <c r="BN12" s="623"/>
      <c r="BO12" s="659">
        <v>55.6</v>
      </c>
      <c r="BP12" s="659"/>
      <c r="BQ12" s="659"/>
      <c r="BR12" s="659"/>
      <c r="BS12" s="660" t="s">
        <v>122</v>
      </c>
      <c r="BT12" s="660"/>
      <c r="BU12" s="660"/>
      <c r="BV12" s="660"/>
      <c r="BW12" s="660"/>
      <c r="BX12" s="660"/>
      <c r="BY12" s="660"/>
      <c r="BZ12" s="660"/>
      <c r="CA12" s="660"/>
      <c r="CB12" s="700"/>
      <c r="CD12" s="618" t="s">
        <v>241</v>
      </c>
      <c r="CE12" s="619"/>
      <c r="CF12" s="619"/>
      <c r="CG12" s="619"/>
      <c r="CH12" s="619"/>
      <c r="CI12" s="619"/>
      <c r="CJ12" s="619"/>
      <c r="CK12" s="619"/>
      <c r="CL12" s="619"/>
      <c r="CM12" s="619"/>
      <c r="CN12" s="619"/>
      <c r="CO12" s="619"/>
      <c r="CP12" s="619"/>
      <c r="CQ12" s="620"/>
      <c r="CR12" s="621">
        <v>3848369</v>
      </c>
      <c r="CS12" s="622"/>
      <c r="CT12" s="622"/>
      <c r="CU12" s="622"/>
      <c r="CV12" s="622"/>
      <c r="CW12" s="622"/>
      <c r="CX12" s="622"/>
      <c r="CY12" s="623"/>
      <c r="CZ12" s="659">
        <v>27.7</v>
      </c>
      <c r="DA12" s="659"/>
      <c r="DB12" s="659"/>
      <c r="DC12" s="659"/>
      <c r="DD12" s="627">
        <v>89236</v>
      </c>
      <c r="DE12" s="622"/>
      <c r="DF12" s="622"/>
      <c r="DG12" s="622"/>
      <c r="DH12" s="622"/>
      <c r="DI12" s="622"/>
      <c r="DJ12" s="622"/>
      <c r="DK12" s="622"/>
      <c r="DL12" s="622"/>
      <c r="DM12" s="622"/>
      <c r="DN12" s="622"/>
      <c r="DO12" s="622"/>
      <c r="DP12" s="623"/>
      <c r="DQ12" s="627">
        <v>59887</v>
      </c>
      <c r="DR12" s="622"/>
      <c r="DS12" s="622"/>
      <c r="DT12" s="622"/>
      <c r="DU12" s="622"/>
      <c r="DV12" s="622"/>
      <c r="DW12" s="622"/>
      <c r="DX12" s="622"/>
      <c r="DY12" s="622"/>
      <c r="DZ12" s="622"/>
      <c r="EA12" s="622"/>
      <c r="EB12" s="622"/>
      <c r="EC12" s="658"/>
    </row>
    <row r="13" spans="2:143" ht="11.25" customHeight="1" x14ac:dyDescent="0.15">
      <c r="B13" s="618" t="s">
        <v>242</v>
      </c>
      <c r="C13" s="619"/>
      <c r="D13" s="619"/>
      <c r="E13" s="619"/>
      <c r="F13" s="619"/>
      <c r="G13" s="619"/>
      <c r="H13" s="619"/>
      <c r="I13" s="619"/>
      <c r="J13" s="619"/>
      <c r="K13" s="619"/>
      <c r="L13" s="619"/>
      <c r="M13" s="619"/>
      <c r="N13" s="619"/>
      <c r="O13" s="619"/>
      <c r="P13" s="619"/>
      <c r="Q13" s="620"/>
      <c r="R13" s="621" t="s">
        <v>122</v>
      </c>
      <c r="S13" s="622"/>
      <c r="T13" s="622"/>
      <c r="U13" s="622"/>
      <c r="V13" s="622"/>
      <c r="W13" s="622"/>
      <c r="X13" s="622"/>
      <c r="Y13" s="623"/>
      <c r="Z13" s="659" t="s">
        <v>122</v>
      </c>
      <c r="AA13" s="659"/>
      <c r="AB13" s="659"/>
      <c r="AC13" s="659"/>
      <c r="AD13" s="660" t="s">
        <v>122</v>
      </c>
      <c r="AE13" s="660"/>
      <c r="AF13" s="660"/>
      <c r="AG13" s="660"/>
      <c r="AH13" s="660"/>
      <c r="AI13" s="660"/>
      <c r="AJ13" s="660"/>
      <c r="AK13" s="660"/>
      <c r="AL13" s="624" t="s">
        <v>122</v>
      </c>
      <c r="AM13" s="625"/>
      <c r="AN13" s="625"/>
      <c r="AO13" s="661"/>
      <c r="AP13" s="618" t="s">
        <v>243</v>
      </c>
      <c r="AQ13" s="619"/>
      <c r="AR13" s="619"/>
      <c r="AS13" s="619"/>
      <c r="AT13" s="619"/>
      <c r="AU13" s="619"/>
      <c r="AV13" s="619"/>
      <c r="AW13" s="619"/>
      <c r="AX13" s="619"/>
      <c r="AY13" s="619"/>
      <c r="AZ13" s="619"/>
      <c r="BA13" s="619"/>
      <c r="BB13" s="619"/>
      <c r="BC13" s="619"/>
      <c r="BD13" s="619"/>
      <c r="BE13" s="619"/>
      <c r="BF13" s="620"/>
      <c r="BG13" s="621">
        <v>585554</v>
      </c>
      <c r="BH13" s="622"/>
      <c r="BI13" s="622"/>
      <c r="BJ13" s="622"/>
      <c r="BK13" s="622"/>
      <c r="BL13" s="622"/>
      <c r="BM13" s="622"/>
      <c r="BN13" s="623"/>
      <c r="BO13" s="659">
        <v>55.6</v>
      </c>
      <c r="BP13" s="659"/>
      <c r="BQ13" s="659"/>
      <c r="BR13" s="659"/>
      <c r="BS13" s="660" t="s">
        <v>122</v>
      </c>
      <c r="BT13" s="660"/>
      <c r="BU13" s="660"/>
      <c r="BV13" s="660"/>
      <c r="BW13" s="660"/>
      <c r="BX13" s="660"/>
      <c r="BY13" s="660"/>
      <c r="BZ13" s="660"/>
      <c r="CA13" s="660"/>
      <c r="CB13" s="700"/>
      <c r="CD13" s="618" t="s">
        <v>244</v>
      </c>
      <c r="CE13" s="619"/>
      <c r="CF13" s="619"/>
      <c r="CG13" s="619"/>
      <c r="CH13" s="619"/>
      <c r="CI13" s="619"/>
      <c r="CJ13" s="619"/>
      <c r="CK13" s="619"/>
      <c r="CL13" s="619"/>
      <c r="CM13" s="619"/>
      <c r="CN13" s="619"/>
      <c r="CO13" s="619"/>
      <c r="CP13" s="619"/>
      <c r="CQ13" s="620"/>
      <c r="CR13" s="621">
        <v>691005</v>
      </c>
      <c r="CS13" s="622"/>
      <c r="CT13" s="622"/>
      <c r="CU13" s="622"/>
      <c r="CV13" s="622"/>
      <c r="CW13" s="622"/>
      <c r="CX13" s="622"/>
      <c r="CY13" s="623"/>
      <c r="CZ13" s="659">
        <v>5</v>
      </c>
      <c r="DA13" s="659"/>
      <c r="DB13" s="659"/>
      <c r="DC13" s="659"/>
      <c r="DD13" s="627">
        <v>560767</v>
      </c>
      <c r="DE13" s="622"/>
      <c r="DF13" s="622"/>
      <c r="DG13" s="622"/>
      <c r="DH13" s="622"/>
      <c r="DI13" s="622"/>
      <c r="DJ13" s="622"/>
      <c r="DK13" s="622"/>
      <c r="DL13" s="622"/>
      <c r="DM13" s="622"/>
      <c r="DN13" s="622"/>
      <c r="DO13" s="622"/>
      <c r="DP13" s="623"/>
      <c r="DQ13" s="627">
        <v>140822</v>
      </c>
      <c r="DR13" s="622"/>
      <c r="DS13" s="622"/>
      <c r="DT13" s="622"/>
      <c r="DU13" s="622"/>
      <c r="DV13" s="622"/>
      <c r="DW13" s="622"/>
      <c r="DX13" s="622"/>
      <c r="DY13" s="622"/>
      <c r="DZ13" s="622"/>
      <c r="EA13" s="622"/>
      <c r="EB13" s="622"/>
      <c r="EC13" s="658"/>
    </row>
    <row r="14" spans="2:143" ht="11.25" customHeight="1" x14ac:dyDescent="0.15">
      <c r="B14" s="618" t="s">
        <v>245</v>
      </c>
      <c r="C14" s="619"/>
      <c r="D14" s="619"/>
      <c r="E14" s="619"/>
      <c r="F14" s="619"/>
      <c r="G14" s="619"/>
      <c r="H14" s="619"/>
      <c r="I14" s="619"/>
      <c r="J14" s="619"/>
      <c r="K14" s="619"/>
      <c r="L14" s="619"/>
      <c r="M14" s="619"/>
      <c r="N14" s="619"/>
      <c r="O14" s="619"/>
      <c r="P14" s="619"/>
      <c r="Q14" s="620"/>
      <c r="R14" s="621" t="s">
        <v>122</v>
      </c>
      <c r="S14" s="622"/>
      <c r="T14" s="622"/>
      <c r="U14" s="622"/>
      <c r="V14" s="622"/>
      <c r="W14" s="622"/>
      <c r="X14" s="622"/>
      <c r="Y14" s="623"/>
      <c r="Z14" s="659" t="s">
        <v>122</v>
      </c>
      <c r="AA14" s="659"/>
      <c r="AB14" s="659"/>
      <c r="AC14" s="659"/>
      <c r="AD14" s="660" t="s">
        <v>122</v>
      </c>
      <c r="AE14" s="660"/>
      <c r="AF14" s="660"/>
      <c r="AG14" s="660"/>
      <c r="AH14" s="660"/>
      <c r="AI14" s="660"/>
      <c r="AJ14" s="660"/>
      <c r="AK14" s="660"/>
      <c r="AL14" s="624" t="s">
        <v>122</v>
      </c>
      <c r="AM14" s="625"/>
      <c r="AN14" s="625"/>
      <c r="AO14" s="661"/>
      <c r="AP14" s="618" t="s">
        <v>246</v>
      </c>
      <c r="AQ14" s="619"/>
      <c r="AR14" s="619"/>
      <c r="AS14" s="619"/>
      <c r="AT14" s="619"/>
      <c r="AU14" s="619"/>
      <c r="AV14" s="619"/>
      <c r="AW14" s="619"/>
      <c r="AX14" s="619"/>
      <c r="AY14" s="619"/>
      <c r="AZ14" s="619"/>
      <c r="BA14" s="619"/>
      <c r="BB14" s="619"/>
      <c r="BC14" s="619"/>
      <c r="BD14" s="619"/>
      <c r="BE14" s="619"/>
      <c r="BF14" s="620"/>
      <c r="BG14" s="621">
        <v>53706</v>
      </c>
      <c r="BH14" s="622"/>
      <c r="BI14" s="622"/>
      <c r="BJ14" s="622"/>
      <c r="BK14" s="622"/>
      <c r="BL14" s="622"/>
      <c r="BM14" s="622"/>
      <c r="BN14" s="623"/>
      <c r="BO14" s="659">
        <v>5.0999999999999996</v>
      </c>
      <c r="BP14" s="659"/>
      <c r="BQ14" s="659"/>
      <c r="BR14" s="659"/>
      <c r="BS14" s="660" t="s">
        <v>122</v>
      </c>
      <c r="BT14" s="660"/>
      <c r="BU14" s="660"/>
      <c r="BV14" s="660"/>
      <c r="BW14" s="660"/>
      <c r="BX14" s="660"/>
      <c r="BY14" s="660"/>
      <c r="BZ14" s="660"/>
      <c r="CA14" s="660"/>
      <c r="CB14" s="700"/>
      <c r="CD14" s="618" t="s">
        <v>247</v>
      </c>
      <c r="CE14" s="619"/>
      <c r="CF14" s="619"/>
      <c r="CG14" s="619"/>
      <c r="CH14" s="619"/>
      <c r="CI14" s="619"/>
      <c r="CJ14" s="619"/>
      <c r="CK14" s="619"/>
      <c r="CL14" s="619"/>
      <c r="CM14" s="619"/>
      <c r="CN14" s="619"/>
      <c r="CO14" s="619"/>
      <c r="CP14" s="619"/>
      <c r="CQ14" s="620"/>
      <c r="CR14" s="621">
        <v>370458</v>
      </c>
      <c r="CS14" s="622"/>
      <c r="CT14" s="622"/>
      <c r="CU14" s="622"/>
      <c r="CV14" s="622"/>
      <c r="CW14" s="622"/>
      <c r="CX14" s="622"/>
      <c r="CY14" s="623"/>
      <c r="CZ14" s="659">
        <v>2.7</v>
      </c>
      <c r="DA14" s="659"/>
      <c r="DB14" s="659"/>
      <c r="DC14" s="659"/>
      <c r="DD14" s="627">
        <v>118434</v>
      </c>
      <c r="DE14" s="622"/>
      <c r="DF14" s="622"/>
      <c r="DG14" s="622"/>
      <c r="DH14" s="622"/>
      <c r="DI14" s="622"/>
      <c r="DJ14" s="622"/>
      <c r="DK14" s="622"/>
      <c r="DL14" s="622"/>
      <c r="DM14" s="622"/>
      <c r="DN14" s="622"/>
      <c r="DO14" s="622"/>
      <c r="DP14" s="623"/>
      <c r="DQ14" s="627">
        <v>243100</v>
      </c>
      <c r="DR14" s="622"/>
      <c r="DS14" s="622"/>
      <c r="DT14" s="622"/>
      <c r="DU14" s="622"/>
      <c r="DV14" s="622"/>
      <c r="DW14" s="622"/>
      <c r="DX14" s="622"/>
      <c r="DY14" s="622"/>
      <c r="DZ14" s="622"/>
      <c r="EA14" s="622"/>
      <c r="EB14" s="622"/>
      <c r="EC14" s="658"/>
    </row>
    <row r="15" spans="2:143" ht="11.25" customHeight="1" x14ac:dyDescent="0.15">
      <c r="B15" s="618" t="s">
        <v>248</v>
      </c>
      <c r="C15" s="619"/>
      <c r="D15" s="619"/>
      <c r="E15" s="619"/>
      <c r="F15" s="619"/>
      <c r="G15" s="619"/>
      <c r="H15" s="619"/>
      <c r="I15" s="619"/>
      <c r="J15" s="619"/>
      <c r="K15" s="619"/>
      <c r="L15" s="619"/>
      <c r="M15" s="619"/>
      <c r="N15" s="619"/>
      <c r="O15" s="619"/>
      <c r="P15" s="619"/>
      <c r="Q15" s="620"/>
      <c r="R15" s="621">
        <v>6891</v>
      </c>
      <c r="S15" s="622"/>
      <c r="T15" s="622"/>
      <c r="U15" s="622"/>
      <c r="V15" s="622"/>
      <c r="W15" s="622"/>
      <c r="X15" s="622"/>
      <c r="Y15" s="623"/>
      <c r="Z15" s="659">
        <v>0</v>
      </c>
      <c r="AA15" s="659"/>
      <c r="AB15" s="659"/>
      <c r="AC15" s="659"/>
      <c r="AD15" s="660">
        <v>6891</v>
      </c>
      <c r="AE15" s="660"/>
      <c r="AF15" s="660"/>
      <c r="AG15" s="660"/>
      <c r="AH15" s="660"/>
      <c r="AI15" s="660"/>
      <c r="AJ15" s="660"/>
      <c r="AK15" s="660"/>
      <c r="AL15" s="624">
        <v>0.2</v>
      </c>
      <c r="AM15" s="625"/>
      <c r="AN15" s="625"/>
      <c r="AO15" s="661"/>
      <c r="AP15" s="618" t="s">
        <v>249</v>
      </c>
      <c r="AQ15" s="619"/>
      <c r="AR15" s="619"/>
      <c r="AS15" s="619"/>
      <c r="AT15" s="619"/>
      <c r="AU15" s="619"/>
      <c r="AV15" s="619"/>
      <c r="AW15" s="619"/>
      <c r="AX15" s="619"/>
      <c r="AY15" s="619"/>
      <c r="AZ15" s="619"/>
      <c r="BA15" s="619"/>
      <c r="BB15" s="619"/>
      <c r="BC15" s="619"/>
      <c r="BD15" s="619"/>
      <c r="BE15" s="619"/>
      <c r="BF15" s="620"/>
      <c r="BG15" s="621">
        <v>85940</v>
      </c>
      <c r="BH15" s="622"/>
      <c r="BI15" s="622"/>
      <c r="BJ15" s="622"/>
      <c r="BK15" s="622"/>
      <c r="BL15" s="622"/>
      <c r="BM15" s="622"/>
      <c r="BN15" s="623"/>
      <c r="BO15" s="659">
        <v>8.1999999999999993</v>
      </c>
      <c r="BP15" s="659"/>
      <c r="BQ15" s="659"/>
      <c r="BR15" s="659"/>
      <c r="BS15" s="660" t="s">
        <v>122</v>
      </c>
      <c r="BT15" s="660"/>
      <c r="BU15" s="660"/>
      <c r="BV15" s="660"/>
      <c r="BW15" s="660"/>
      <c r="BX15" s="660"/>
      <c r="BY15" s="660"/>
      <c r="BZ15" s="660"/>
      <c r="CA15" s="660"/>
      <c r="CB15" s="700"/>
      <c r="CD15" s="618" t="s">
        <v>250</v>
      </c>
      <c r="CE15" s="619"/>
      <c r="CF15" s="619"/>
      <c r="CG15" s="619"/>
      <c r="CH15" s="619"/>
      <c r="CI15" s="619"/>
      <c r="CJ15" s="619"/>
      <c r="CK15" s="619"/>
      <c r="CL15" s="619"/>
      <c r="CM15" s="619"/>
      <c r="CN15" s="619"/>
      <c r="CO15" s="619"/>
      <c r="CP15" s="619"/>
      <c r="CQ15" s="620"/>
      <c r="CR15" s="621">
        <v>446896</v>
      </c>
      <c r="CS15" s="622"/>
      <c r="CT15" s="622"/>
      <c r="CU15" s="622"/>
      <c r="CV15" s="622"/>
      <c r="CW15" s="622"/>
      <c r="CX15" s="622"/>
      <c r="CY15" s="623"/>
      <c r="CZ15" s="659">
        <v>3.2</v>
      </c>
      <c r="DA15" s="659"/>
      <c r="DB15" s="659"/>
      <c r="DC15" s="659"/>
      <c r="DD15" s="627">
        <v>13234</v>
      </c>
      <c r="DE15" s="622"/>
      <c r="DF15" s="622"/>
      <c r="DG15" s="622"/>
      <c r="DH15" s="622"/>
      <c r="DI15" s="622"/>
      <c r="DJ15" s="622"/>
      <c r="DK15" s="622"/>
      <c r="DL15" s="622"/>
      <c r="DM15" s="622"/>
      <c r="DN15" s="622"/>
      <c r="DO15" s="622"/>
      <c r="DP15" s="623"/>
      <c r="DQ15" s="627">
        <v>417126</v>
      </c>
      <c r="DR15" s="622"/>
      <c r="DS15" s="622"/>
      <c r="DT15" s="622"/>
      <c r="DU15" s="622"/>
      <c r="DV15" s="622"/>
      <c r="DW15" s="622"/>
      <c r="DX15" s="622"/>
      <c r="DY15" s="622"/>
      <c r="DZ15" s="622"/>
      <c r="EA15" s="622"/>
      <c r="EB15" s="622"/>
      <c r="EC15" s="658"/>
    </row>
    <row r="16" spans="2:143" ht="11.25" customHeight="1" x14ac:dyDescent="0.15">
      <c r="B16" s="618" t="s">
        <v>251</v>
      </c>
      <c r="C16" s="619"/>
      <c r="D16" s="619"/>
      <c r="E16" s="619"/>
      <c r="F16" s="619"/>
      <c r="G16" s="619"/>
      <c r="H16" s="619"/>
      <c r="I16" s="619"/>
      <c r="J16" s="619"/>
      <c r="K16" s="619"/>
      <c r="L16" s="619"/>
      <c r="M16" s="619"/>
      <c r="N16" s="619"/>
      <c r="O16" s="619"/>
      <c r="P16" s="619"/>
      <c r="Q16" s="620"/>
      <c r="R16" s="621">
        <v>19207</v>
      </c>
      <c r="S16" s="622"/>
      <c r="T16" s="622"/>
      <c r="U16" s="622"/>
      <c r="V16" s="622"/>
      <c r="W16" s="622"/>
      <c r="X16" s="622"/>
      <c r="Y16" s="623"/>
      <c r="Z16" s="659">
        <v>0.1</v>
      </c>
      <c r="AA16" s="659"/>
      <c r="AB16" s="659"/>
      <c r="AC16" s="659"/>
      <c r="AD16" s="660">
        <v>19207</v>
      </c>
      <c r="AE16" s="660"/>
      <c r="AF16" s="660"/>
      <c r="AG16" s="660"/>
      <c r="AH16" s="660"/>
      <c r="AI16" s="660"/>
      <c r="AJ16" s="660"/>
      <c r="AK16" s="660"/>
      <c r="AL16" s="624">
        <v>0.4</v>
      </c>
      <c r="AM16" s="625"/>
      <c r="AN16" s="625"/>
      <c r="AO16" s="661"/>
      <c r="AP16" s="618" t="s">
        <v>252</v>
      </c>
      <c r="AQ16" s="619"/>
      <c r="AR16" s="619"/>
      <c r="AS16" s="619"/>
      <c r="AT16" s="619"/>
      <c r="AU16" s="619"/>
      <c r="AV16" s="619"/>
      <c r="AW16" s="619"/>
      <c r="AX16" s="619"/>
      <c r="AY16" s="619"/>
      <c r="AZ16" s="619"/>
      <c r="BA16" s="619"/>
      <c r="BB16" s="619"/>
      <c r="BC16" s="619"/>
      <c r="BD16" s="619"/>
      <c r="BE16" s="619"/>
      <c r="BF16" s="620"/>
      <c r="BG16" s="621" t="s">
        <v>122</v>
      </c>
      <c r="BH16" s="622"/>
      <c r="BI16" s="622"/>
      <c r="BJ16" s="622"/>
      <c r="BK16" s="622"/>
      <c r="BL16" s="622"/>
      <c r="BM16" s="622"/>
      <c r="BN16" s="623"/>
      <c r="BO16" s="659" t="s">
        <v>122</v>
      </c>
      <c r="BP16" s="659"/>
      <c r="BQ16" s="659"/>
      <c r="BR16" s="659"/>
      <c r="BS16" s="660" t="s">
        <v>122</v>
      </c>
      <c r="BT16" s="660"/>
      <c r="BU16" s="660"/>
      <c r="BV16" s="660"/>
      <c r="BW16" s="660"/>
      <c r="BX16" s="660"/>
      <c r="BY16" s="660"/>
      <c r="BZ16" s="660"/>
      <c r="CA16" s="660"/>
      <c r="CB16" s="700"/>
      <c r="CD16" s="618" t="s">
        <v>253</v>
      </c>
      <c r="CE16" s="619"/>
      <c r="CF16" s="619"/>
      <c r="CG16" s="619"/>
      <c r="CH16" s="619"/>
      <c r="CI16" s="619"/>
      <c r="CJ16" s="619"/>
      <c r="CK16" s="619"/>
      <c r="CL16" s="619"/>
      <c r="CM16" s="619"/>
      <c r="CN16" s="619"/>
      <c r="CO16" s="619"/>
      <c r="CP16" s="619"/>
      <c r="CQ16" s="620"/>
      <c r="CR16" s="621">
        <v>362416</v>
      </c>
      <c r="CS16" s="622"/>
      <c r="CT16" s="622"/>
      <c r="CU16" s="622"/>
      <c r="CV16" s="622"/>
      <c r="CW16" s="622"/>
      <c r="CX16" s="622"/>
      <c r="CY16" s="623"/>
      <c r="CZ16" s="659">
        <v>2.6</v>
      </c>
      <c r="DA16" s="659"/>
      <c r="DB16" s="659"/>
      <c r="DC16" s="659"/>
      <c r="DD16" s="627" t="s">
        <v>122</v>
      </c>
      <c r="DE16" s="622"/>
      <c r="DF16" s="622"/>
      <c r="DG16" s="622"/>
      <c r="DH16" s="622"/>
      <c r="DI16" s="622"/>
      <c r="DJ16" s="622"/>
      <c r="DK16" s="622"/>
      <c r="DL16" s="622"/>
      <c r="DM16" s="622"/>
      <c r="DN16" s="622"/>
      <c r="DO16" s="622"/>
      <c r="DP16" s="623"/>
      <c r="DQ16" s="627">
        <v>39693</v>
      </c>
      <c r="DR16" s="622"/>
      <c r="DS16" s="622"/>
      <c r="DT16" s="622"/>
      <c r="DU16" s="622"/>
      <c r="DV16" s="622"/>
      <c r="DW16" s="622"/>
      <c r="DX16" s="622"/>
      <c r="DY16" s="622"/>
      <c r="DZ16" s="622"/>
      <c r="EA16" s="622"/>
      <c r="EB16" s="622"/>
      <c r="EC16" s="658"/>
    </row>
    <row r="17" spans="2:133" ht="11.25" customHeight="1" x14ac:dyDescent="0.15">
      <c r="B17" s="618" t="s">
        <v>254</v>
      </c>
      <c r="C17" s="619"/>
      <c r="D17" s="619"/>
      <c r="E17" s="619"/>
      <c r="F17" s="619"/>
      <c r="G17" s="619"/>
      <c r="H17" s="619"/>
      <c r="I17" s="619"/>
      <c r="J17" s="619"/>
      <c r="K17" s="619"/>
      <c r="L17" s="619"/>
      <c r="M17" s="619"/>
      <c r="N17" s="619"/>
      <c r="O17" s="619"/>
      <c r="P17" s="619"/>
      <c r="Q17" s="620"/>
      <c r="R17" s="621">
        <v>49873</v>
      </c>
      <c r="S17" s="622"/>
      <c r="T17" s="622"/>
      <c r="U17" s="622"/>
      <c r="V17" s="622"/>
      <c r="W17" s="622"/>
      <c r="X17" s="622"/>
      <c r="Y17" s="623"/>
      <c r="Z17" s="659">
        <v>0.3</v>
      </c>
      <c r="AA17" s="659"/>
      <c r="AB17" s="659"/>
      <c r="AC17" s="659"/>
      <c r="AD17" s="660">
        <v>49873</v>
      </c>
      <c r="AE17" s="660"/>
      <c r="AF17" s="660"/>
      <c r="AG17" s="660"/>
      <c r="AH17" s="660"/>
      <c r="AI17" s="660"/>
      <c r="AJ17" s="660"/>
      <c r="AK17" s="660"/>
      <c r="AL17" s="624">
        <v>1.2</v>
      </c>
      <c r="AM17" s="625"/>
      <c r="AN17" s="625"/>
      <c r="AO17" s="661"/>
      <c r="AP17" s="618" t="s">
        <v>255</v>
      </c>
      <c r="AQ17" s="619"/>
      <c r="AR17" s="619"/>
      <c r="AS17" s="619"/>
      <c r="AT17" s="619"/>
      <c r="AU17" s="619"/>
      <c r="AV17" s="619"/>
      <c r="AW17" s="619"/>
      <c r="AX17" s="619"/>
      <c r="AY17" s="619"/>
      <c r="AZ17" s="619"/>
      <c r="BA17" s="619"/>
      <c r="BB17" s="619"/>
      <c r="BC17" s="619"/>
      <c r="BD17" s="619"/>
      <c r="BE17" s="619"/>
      <c r="BF17" s="620"/>
      <c r="BG17" s="621" t="s">
        <v>122</v>
      </c>
      <c r="BH17" s="622"/>
      <c r="BI17" s="622"/>
      <c r="BJ17" s="622"/>
      <c r="BK17" s="622"/>
      <c r="BL17" s="622"/>
      <c r="BM17" s="622"/>
      <c r="BN17" s="623"/>
      <c r="BO17" s="659" t="s">
        <v>122</v>
      </c>
      <c r="BP17" s="659"/>
      <c r="BQ17" s="659"/>
      <c r="BR17" s="659"/>
      <c r="BS17" s="660" t="s">
        <v>122</v>
      </c>
      <c r="BT17" s="660"/>
      <c r="BU17" s="660"/>
      <c r="BV17" s="660"/>
      <c r="BW17" s="660"/>
      <c r="BX17" s="660"/>
      <c r="BY17" s="660"/>
      <c r="BZ17" s="660"/>
      <c r="CA17" s="660"/>
      <c r="CB17" s="700"/>
      <c r="CD17" s="618" t="s">
        <v>256</v>
      </c>
      <c r="CE17" s="619"/>
      <c r="CF17" s="619"/>
      <c r="CG17" s="619"/>
      <c r="CH17" s="619"/>
      <c r="CI17" s="619"/>
      <c r="CJ17" s="619"/>
      <c r="CK17" s="619"/>
      <c r="CL17" s="619"/>
      <c r="CM17" s="619"/>
      <c r="CN17" s="619"/>
      <c r="CO17" s="619"/>
      <c r="CP17" s="619"/>
      <c r="CQ17" s="620"/>
      <c r="CR17" s="621">
        <v>1112066</v>
      </c>
      <c r="CS17" s="622"/>
      <c r="CT17" s="622"/>
      <c r="CU17" s="622"/>
      <c r="CV17" s="622"/>
      <c r="CW17" s="622"/>
      <c r="CX17" s="622"/>
      <c r="CY17" s="623"/>
      <c r="CZ17" s="659">
        <v>8</v>
      </c>
      <c r="DA17" s="659"/>
      <c r="DB17" s="659"/>
      <c r="DC17" s="659"/>
      <c r="DD17" s="627" t="s">
        <v>122</v>
      </c>
      <c r="DE17" s="622"/>
      <c r="DF17" s="622"/>
      <c r="DG17" s="622"/>
      <c r="DH17" s="622"/>
      <c r="DI17" s="622"/>
      <c r="DJ17" s="622"/>
      <c r="DK17" s="622"/>
      <c r="DL17" s="622"/>
      <c r="DM17" s="622"/>
      <c r="DN17" s="622"/>
      <c r="DO17" s="622"/>
      <c r="DP17" s="623"/>
      <c r="DQ17" s="627">
        <v>1100497</v>
      </c>
      <c r="DR17" s="622"/>
      <c r="DS17" s="622"/>
      <c r="DT17" s="622"/>
      <c r="DU17" s="622"/>
      <c r="DV17" s="622"/>
      <c r="DW17" s="622"/>
      <c r="DX17" s="622"/>
      <c r="DY17" s="622"/>
      <c r="DZ17" s="622"/>
      <c r="EA17" s="622"/>
      <c r="EB17" s="622"/>
      <c r="EC17" s="658"/>
    </row>
    <row r="18" spans="2:133" ht="11.25" customHeight="1" x14ac:dyDescent="0.15">
      <c r="B18" s="618" t="s">
        <v>257</v>
      </c>
      <c r="C18" s="619"/>
      <c r="D18" s="619"/>
      <c r="E18" s="619"/>
      <c r="F18" s="619"/>
      <c r="G18" s="619"/>
      <c r="H18" s="619"/>
      <c r="I18" s="619"/>
      <c r="J18" s="619"/>
      <c r="K18" s="619"/>
      <c r="L18" s="619"/>
      <c r="M18" s="619"/>
      <c r="N18" s="619"/>
      <c r="O18" s="619"/>
      <c r="P18" s="619"/>
      <c r="Q18" s="620"/>
      <c r="R18" s="621">
        <v>11010</v>
      </c>
      <c r="S18" s="622"/>
      <c r="T18" s="622"/>
      <c r="U18" s="622"/>
      <c r="V18" s="622"/>
      <c r="W18" s="622"/>
      <c r="X18" s="622"/>
      <c r="Y18" s="623"/>
      <c r="Z18" s="659">
        <v>0.1</v>
      </c>
      <c r="AA18" s="659"/>
      <c r="AB18" s="659"/>
      <c r="AC18" s="659"/>
      <c r="AD18" s="660">
        <v>11010</v>
      </c>
      <c r="AE18" s="660"/>
      <c r="AF18" s="660"/>
      <c r="AG18" s="660"/>
      <c r="AH18" s="660"/>
      <c r="AI18" s="660"/>
      <c r="AJ18" s="660"/>
      <c r="AK18" s="660"/>
      <c r="AL18" s="624">
        <v>0.3</v>
      </c>
      <c r="AM18" s="625"/>
      <c r="AN18" s="625"/>
      <c r="AO18" s="661"/>
      <c r="AP18" s="618" t="s">
        <v>258</v>
      </c>
      <c r="AQ18" s="619"/>
      <c r="AR18" s="619"/>
      <c r="AS18" s="619"/>
      <c r="AT18" s="619"/>
      <c r="AU18" s="619"/>
      <c r="AV18" s="619"/>
      <c r="AW18" s="619"/>
      <c r="AX18" s="619"/>
      <c r="AY18" s="619"/>
      <c r="AZ18" s="619"/>
      <c r="BA18" s="619"/>
      <c r="BB18" s="619"/>
      <c r="BC18" s="619"/>
      <c r="BD18" s="619"/>
      <c r="BE18" s="619"/>
      <c r="BF18" s="620"/>
      <c r="BG18" s="621" t="s">
        <v>122</v>
      </c>
      <c r="BH18" s="622"/>
      <c r="BI18" s="622"/>
      <c r="BJ18" s="622"/>
      <c r="BK18" s="622"/>
      <c r="BL18" s="622"/>
      <c r="BM18" s="622"/>
      <c r="BN18" s="623"/>
      <c r="BO18" s="659" t="s">
        <v>122</v>
      </c>
      <c r="BP18" s="659"/>
      <c r="BQ18" s="659"/>
      <c r="BR18" s="659"/>
      <c r="BS18" s="660" t="s">
        <v>122</v>
      </c>
      <c r="BT18" s="660"/>
      <c r="BU18" s="660"/>
      <c r="BV18" s="660"/>
      <c r="BW18" s="660"/>
      <c r="BX18" s="660"/>
      <c r="BY18" s="660"/>
      <c r="BZ18" s="660"/>
      <c r="CA18" s="660"/>
      <c r="CB18" s="700"/>
      <c r="CD18" s="618" t="s">
        <v>259</v>
      </c>
      <c r="CE18" s="619"/>
      <c r="CF18" s="619"/>
      <c r="CG18" s="619"/>
      <c r="CH18" s="619"/>
      <c r="CI18" s="619"/>
      <c r="CJ18" s="619"/>
      <c r="CK18" s="619"/>
      <c r="CL18" s="619"/>
      <c r="CM18" s="619"/>
      <c r="CN18" s="619"/>
      <c r="CO18" s="619"/>
      <c r="CP18" s="619"/>
      <c r="CQ18" s="620"/>
      <c r="CR18" s="621" t="s">
        <v>122</v>
      </c>
      <c r="CS18" s="622"/>
      <c r="CT18" s="622"/>
      <c r="CU18" s="622"/>
      <c r="CV18" s="622"/>
      <c r="CW18" s="622"/>
      <c r="CX18" s="622"/>
      <c r="CY18" s="623"/>
      <c r="CZ18" s="659" t="s">
        <v>122</v>
      </c>
      <c r="DA18" s="659"/>
      <c r="DB18" s="659"/>
      <c r="DC18" s="659"/>
      <c r="DD18" s="627" t="s">
        <v>122</v>
      </c>
      <c r="DE18" s="622"/>
      <c r="DF18" s="622"/>
      <c r="DG18" s="622"/>
      <c r="DH18" s="622"/>
      <c r="DI18" s="622"/>
      <c r="DJ18" s="622"/>
      <c r="DK18" s="622"/>
      <c r="DL18" s="622"/>
      <c r="DM18" s="622"/>
      <c r="DN18" s="622"/>
      <c r="DO18" s="622"/>
      <c r="DP18" s="623"/>
      <c r="DQ18" s="627" t="s">
        <v>122</v>
      </c>
      <c r="DR18" s="622"/>
      <c r="DS18" s="622"/>
      <c r="DT18" s="622"/>
      <c r="DU18" s="622"/>
      <c r="DV18" s="622"/>
      <c r="DW18" s="622"/>
      <c r="DX18" s="622"/>
      <c r="DY18" s="622"/>
      <c r="DZ18" s="622"/>
      <c r="EA18" s="622"/>
      <c r="EB18" s="622"/>
      <c r="EC18" s="658"/>
    </row>
    <row r="19" spans="2:133" ht="11.25" customHeight="1" x14ac:dyDescent="0.15">
      <c r="B19" s="618" t="s">
        <v>260</v>
      </c>
      <c r="C19" s="619"/>
      <c r="D19" s="619"/>
      <c r="E19" s="619"/>
      <c r="F19" s="619"/>
      <c r="G19" s="619"/>
      <c r="H19" s="619"/>
      <c r="I19" s="619"/>
      <c r="J19" s="619"/>
      <c r="K19" s="619"/>
      <c r="L19" s="619"/>
      <c r="M19" s="619"/>
      <c r="N19" s="619"/>
      <c r="O19" s="619"/>
      <c r="P19" s="619"/>
      <c r="Q19" s="620"/>
      <c r="R19" s="621">
        <v>37769</v>
      </c>
      <c r="S19" s="622"/>
      <c r="T19" s="622"/>
      <c r="U19" s="622"/>
      <c r="V19" s="622"/>
      <c r="W19" s="622"/>
      <c r="X19" s="622"/>
      <c r="Y19" s="623"/>
      <c r="Z19" s="659">
        <v>0.2</v>
      </c>
      <c r="AA19" s="659"/>
      <c r="AB19" s="659"/>
      <c r="AC19" s="659"/>
      <c r="AD19" s="660">
        <v>37769</v>
      </c>
      <c r="AE19" s="660"/>
      <c r="AF19" s="660"/>
      <c r="AG19" s="660"/>
      <c r="AH19" s="660"/>
      <c r="AI19" s="660"/>
      <c r="AJ19" s="660"/>
      <c r="AK19" s="660"/>
      <c r="AL19" s="624">
        <v>0.9</v>
      </c>
      <c r="AM19" s="625"/>
      <c r="AN19" s="625"/>
      <c r="AO19" s="661"/>
      <c r="AP19" s="618" t="s">
        <v>261</v>
      </c>
      <c r="AQ19" s="619"/>
      <c r="AR19" s="619"/>
      <c r="AS19" s="619"/>
      <c r="AT19" s="619"/>
      <c r="AU19" s="619"/>
      <c r="AV19" s="619"/>
      <c r="AW19" s="619"/>
      <c r="AX19" s="619"/>
      <c r="AY19" s="619"/>
      <c r="AZ19" s="619"/>
      <c r="BA19" s="619"/>
      <c r="BB19" s="619"/>
      <c r="BC19" s="619"/>
      <c r="BD19" s="619"/>
      <c r="BE19" s="619"/>
      <c r="BF19" s="620"/>
      <c r="BG19" s="621" t="s">
        <v>122</v>
      </c>
      <c r="BH19" s="622"/>
      <c r="BI19" s="622"/>
      <c r="BJ19" s="622"/>
      <c r="BK19" s="622"/>
      <c r="BL19" s="622"/>
      <c r="BM19" s="622"/>
      <c r="BN19" s="623"/>
      <c r="BO19" s="659" t="s">
        <v>122</v>
      </c>
      <c r="BP19" s="659"/>
      <c r="BQ19" s="659"/>
      <c r="BR19" s="659"/>
      <c r="BS19" s="660" t="s">
        <v>122</v>
      </c>
      <c r="BT19" s="660"/>
      <c r="BU19" s="660"/>
      <c r="BV19" s="660"/>
      <c r="BW19" s="660"/>
      <c r="BX19" s="660"/>
      <c r="BY19" s="660"/>
      <c r="BZ19" s="660"/>
      <c r="CA19" s="660"/>
      <c r="CB19" s="700"/>
      <c r="CD19" s="618" t="s">
        <v>262</v>
      </c>
      <c r="CE19" s="619"/>
      <c r="CF19" s="619"/>
      <c r="CG19" s="619"/>
      <c r="CH19" s="619"/>
      <c r="CI19" s="619"/>
      <c r="CJ19" s="619"/>
      <c r="CK19" s="619"/>
      <c r="CL19" s="619"/>
      <c r="CM19" s="619"/>
      <c r="CN19" s="619"/>
      <c r="CO19" s="619"/>
      <c r="CP19" s="619"/>
      <c r="CQ19" s="620"/>
      <c r="CR19" s="621" t="s">
        <v>122</v>
      </c>
      <c r="CS19" s="622"/>
      <c r="CT19" s="622"/>
      <c r="CU19" s="622"/>
      <c r="CV19" s="622"/>
      <c r="CW19" s="622"/>
      <c r="CX19" s="622"/>
      <c r="CY19" s="623"/>
      <c r="CZ19" s="659" t="s">
        <v>122</v>
      </c>
      <c r="DA19" s="659"/>
      <c r="DB19" s="659"/>
      <c r="DC19" s="659"/>
      <c r="DD19" s="627" t="s">
        <v>122</v>
      </c>
      <c r="DE19" s="622"/>
      <c r="DF19" s="622"/>
      <c r="DG19" s="622"/>
      <c r="DH19" s="622"/>
      <c r="DI19" s="622"/>
      <c r="DJ19" s="622"/>
      <c r="DK19" s="622"/>
      <c r="DL19" s="622"/>
      <c r="DM19" s="622"/>
      <c r="DN19" s="622"/>
      <c r="DO19" s="622"/>
      <c r="DP19" s="623"/>
      <c r="DQ19" s="627" t="s">
        <v>122</v>
      </c>
      <c r="DR19" s="622"/>
      <c r="DS19" s="622"/>
      <c r="DT19" s="622"/>
      <c r="DU19" s="622"/>
      <c r="DV19" s="622"/>
      <c r="DW19" s="622"/>
      <c r="DX19" s="622"/>
      <c r="DY19" s="622"/>
      <c r="DZ19" s="622"/>
      <c r="EA19" s="622"/>
      <c r="EB19" s="622"/>
      <c r="EC19" s="658"/>
    </row>
    <row r="20" spans="2:133" ht="11.25" customHeight="1" x14ac:dyDescent="0.15">
      <c r="B20" s="688" t="s">
        <v>263</v>
      </c>
      <c r="C20" s="689"/>
      <c r="D20" s="689"/>
      <c r="E20" s="689"/>
      <c r="F20" s="689"/>
      <c r="G20" s="689"/>
      <c r="H20" s="689"/>
      <c r="I20" s="689"/>
      <c r="J20" s="689"/>
      <c r="K20" s="689"/>
      <c r="L20" s="689"/>
      <c r="M20" s="689"/>
      <c r="N20" s="689"/>
      <c r="O20" s="689"/>
      <c r="P20" s="689"/>
      <c r="Q20" s="690"/>
      <c r="R20" s="621">
        <v>1094</v>
      </c>
      <c r="S20" s="622"/>
      <c r="T20" s="622"/>
      <c r="U20" s="622"/>
      <c r="V20" s="622"/>
      <c r="W20" s="622"/>
      <c r="X20" s="622"/>
      <c r="Y20" s="623"/>
      <c r="Z20" s="659">
        <v>0</v>
      </c>
      <c r="AA20" s="659"/>
      <c r="AB20" s="659"/>
      <c r="AC20" s="659"/>
      <c r="AD20" s="660">
        <v>1094</v>
      </c>
      <c r="AE20" s="660"/>
      <c r="AF20" s="660"/>
      <c r="AG20" s="660"/>
      <c r="AH20" s="660"/>
      <c r="AI20" s="660"/>
      <c r="AJ20" s="660"/>
      <c r="AK20" s="660"/>
      <c r="AL20" s="624">
        <v>0</v>
      </c>
      <c r="AM20" s="625"/>
      <c r="AN20" s="625"/>
      <c r="AO20" s="661"/>
      <c r="AP20" s="618" t="s">
        <v>264</v>
      </c>
      <c r="AQ20" s="619"/>
      <c r="AR20" s="619"/>
      <c r="AS20" s="619"/>
      <c r="AT20" s="619"/>
      <c r="AU20" s="619"/>
      <c r="AV20" s="619"/>
      <c r="AW20" s="619"/>
      <c r="AX20" s="619"/>
      <c r="AY20" s="619"/>
      <c r="AZ20" s="619"/>
      <c r="BA20" s="619"/>
      <c r="BB20" s="619"/>
      <c r="BC20" s="619"/>
      <c r="BD20" s="619"/>
      <c r="BE20" s="619"/>
      <c r="BF20" s="620"/>
      <c r="BG20" s="621" t="s">
        <v>122</v>
      </c>
      <c r="BH20" s="622"/>
      <c r="BI20" s="622"/>
      <c r="BJ20" s="622"/>
      <c r="BK20" s="622"/>
      <c r="BL20" s="622"/>
      <c r="BM20" s="622"/>
      <c r="BN20" s="623"/>
      <c r="BO20" s="659" t="s">
        <v>122</v>
      </c>
      <c r="BP20" s="659"/>
      <c r="BQ20" s="659"/>
      <c r="BR20" s="659"/>
      <c r="BS20" s="660" t="s">
        <v>122</v>
      </c>
      <c r="BT20" s="660"/>
      <c r="BU20" s="660"/>
      <c r="BV20" s="660"/>
      <c r="BW20" s="660"/>
      <c r="BX20" s="660"/>
      <c r="BY20" s="660"/>
      <c r="BZ20" s="660"/>
      <c r="CA20" s="660"/>
      <c r="CB20" s="700"/>
      <c r="CD20" s="618" t="s">
        <v>265</v>
      </c>
      <c r="CE20" s="619"/>
      <c r="CF20" s="619"/>
      <c r="CG20" s="619"/>
      <c r="CH20" s="619"/>
      <c r="CI20" s="619"/>
      <c r="CJ20" s="619"/>
      <c r="CK20" s="619"/>
      <c r="CL20" s="619"/>
      <c r="CM20" s="619"/>
      <c r="CN20" s="619"/>
      <c r="CO20" s="619"/>
      <c r="CP20" s="619"/>
      <c r="CQ20" s="620"/>
      <c r="CR20" s="621">
        <v>13900969</v>
      </c>
      <c r="CS20" s="622"/>
      <c r="CT20" s="622"/>
      <c r="CU20" s="622"/>
      <c r="CV20" s="622"/>
      <c r="CW20" s="622"/>
      <c r="CX20" s="622"/>
      <c r="CY20" s="623"/>
      <c r="CZ20" s="659">
        <v>100</v>
      </c>
      <c r="DA20" s="659"/>
      <c r="DB20" s="659"/>
      <c r="DC20" s="659"/>
      <c r="DD20" s="627">
        <v>1030065</v>
      </c>
      <c r="DE20" s="622"/>
      <c r="DF20" s="622"/>
      <c r="DG20" s="622"/>
      <c r="DH20" s="622"/>
      <c r="DI20" s="622"/>
      <c r="DJ20" s="622"/>
      <c r="DK20" s="622"/>
      <c r="DL20" s="622"/>
      <c r="DM20" s="622"/>
      <c r="DN20" s="622"/>
      <c r="DO20" s="622"/>
      <c r="DP20" s="623"/>
      <c r="DQ20" s="627">
        <v>4869974</v>
      </c>
      <c r="DR20" s="622"/>
      <c r="DS20" s="622"/>
      <c r="DT20" s="622"/>
      <c r="DU20" s="622"/>
      <c r="DV20" s="622"/>
      <c r="DW20" s="622"/>
      <c r="DX20" s="622"/>
      <c r="DY20" s="622"/>
      <c r="DZ20" s="622"/>
      <c r="EA20" s="622"/>
      <c r="EB20" s="622"/>
      <c r="EC20" s="658"/>
    </row>
    <row r="21" spans="2:133" ht="11.25" customHeight="1" x14ac:dyDescent="0.15">
      <c r="B21" s="618" t="s">
        <v>266</v>
      </c>
      <c r="C21" s="619"/>
      <c r="D21" s="619"/>
      <c r="E21" s="619"/>
      <c r="F21" s="619"/>
      <c r="G21" s="619"/>
      <c r="H21" s="619"/>
      <c r="I21" s="619"/>
      <c r="J21" s="619"/>
      <c r="K21" s="619"/>
      <c r="L21" s="619"/>
      <c r="M21" s="619"/>
      <c r="N21" s="619"/>
      <c r="O21" s="619"/>
      <c r="P21" s="619"/>
      <c r="Q21" s="620"/>
      <c r="R21" s="621">
        <v>3007235</v>
      </c>
      <c r="S21" s="622"/>
      <c r="T21" s="622"/>
      <c r="U21" s="622"/>
      <c r="V21" s="622"/>
      <c r="W21" s="622"/>
      <c r="X21" s="622"/>
      <c r="Y21" s="623"/>
      <c r="Z21" s="659">
        <v>19.100000000000001</v>
      </c>
      <c r="AA21" s="659"/>
      <c r="AB21" s="659"/>
      <c r="AC21" s="659"/>
      <c r="AD21" s="660">
        <v>2785808</v>
      </c>
      <c r="AE21" s="660"/>
      <c r="AF21" s="660"/>
      <c r="AG21" s="660"/>
      <c r="AH21" s="660"/>
      <c r="AI21" s="660"/>
      <c r="AJ21" s="660"/>
      <c r="AK21" s="660"/>
      <c r="AL21" s="624">
        <v>65</v>
      </c>
      <c r="AM21" s="625"/>
      <c r="AN21" s="625"/>
      <c r="AO21" s="661"/>
      <c r="AP21" s="618" t="s">
        <v>267</v>
      </c>
      <c r="AQ21" s="698"/>
      <c r="AR21" s="698"/>
      <c r="AS21" s="698"/>
      <c r="AT21" s="698"/>
      <c r="AU21" s="698"/>
      <c r="AV21" s="698"/>
      <c r="AW21" s="698"/>
      <c r="AX21" s="698"/>
      <c r="AY21" s="698"/>
      <c r="AZ21" s="698"/>
      <c r="BA21" s="698"/>
      <c r="BB21" s="698"/>
      <c r="BC21" s="698"/>
      <c r="BD21" s="698"/>
      <c r="BE21" s="698"/>
      <c r="BF21" s="699"/>
      <c r="BG21" s="621" t="s">
        <v>122</v>
      </c>
      <c r="BH21" s="622"/>
      <c r="BI21" s="622"/>
      <c r="BJ21" s="622"/>
      <c r="BK21" s="622"/>
      <c r="BL21" s="622"/>
      <c r="BM21" s="622"/>
      <c r="BN21" s="623"/>
      <c r="BO21" s="659" t="s">
        <v>122</v>
      </c>
      <c r="BP21" s="659"/>
      <c r="BQ21" s="659"/>
      <c r="BR21" s="659"/>
      <c r="BS21" s="660" t="s">
        <v>122</v>
      </c>
      <c r="BT21" s="660"/>
      <c r="BU21" s="660"/>
      <c r="BV21" s="660"/>
      <c r="BW21" s="660"/>
      <c r="BX21" s="660"/>
      <c r="BY21" s="660"/>
      <c r="BZ21" s="660"/>
      <c r="CA21" s="660"/>
      <c r="CB21" s="700"/>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18" t="s">
        <v>268</v>
      </c>
      <c r="C22" s="619"/>
      <c r="D22" s="619"/>
      <c r="E22" s="619"/>
      <c r="F22" s="619"/>
      <c r="G22" s="619"/>
      <c r="H22" s="619"/>
      <c r="I22" s="619"/>
      <c r="J22" s="619"/>
      <c r="K22" s="619"/>
      <c r="L22" s="619"/>
      <c r="M22" s="619"/>
      <c r="N22" s="619"/>
      <c r="O22" s="619"/>
      <c r="P22" s="619"/>
      <c r="Q22" s="620"/>
      <c r="R22" s="621">
        <v>2785808</v>
      </c>
      <c r="S22" s="622"/>
      <c r="T22" s="622"/>
      <c r="U22" s="622"/>
      <c r="V22" s="622"/>
      <c r="W22" s="622"/>
      <c r="X22" s="622"/>
      <c r="Y22" s="623"/>
      <c r="Z22" s="659">
        <v>17.7</v>
      </c>
      <c r="AA22" s="659"/>
      <c r="AB22" s="659"/>
      <c r="AC22" s="659"/>
      <c r="AD22" s="660">
        <v>2785808</v>
      </c>
      <c r="AE22" s="660"/>
      <c r="AF22" s="660"/>
      <c r="AG22" s="660"/>
      <c r="AH22" s="660"/>
      <c r="AI22" s="660"/>
      <c r="AJ22" s="660"/>
      <c r="AK22" s="660"/>
      <c r="AL22" s="624">
        <v>65</v>
      </c>
      <c r="AM22" s="625"/>
      <c r="AN22" s="625"/>
      <c r="AO22" s="661"/>
      <c r="AP22" s="618" t="s">
        <v>269</v>
      </c>
      <c r="AQ22" s="698"/>
      <c r="AR22" s="698"/>
      <c r="AS22" s="698"/>
      <c r="AT22" s="698"/>
      <c r="AU22" s="698"/>
      <c r="AV22" s="698"/>
      <c r="AW22" s="698"/>
      <c r="AX22" s="698"/>
      <c r="AY22" s="698"/>
      <c r="AZ22" s="698"/>
      <c r="BA22" s="698"/>
      <c r="BB22" s="698"/>
      <c r="BC22" s="698"/>
      <c r="BD22" s="698"/>
      <c r="BE22" s="698"/>
      <c r="BF22" s="699"/>
      <c r="BG22" s="621" t="s">
        <v>122</v>
      </c>
      <c r="BH22" s="622"/>
      <c r="BI22" s="622"/>
      <c r="BJ22" s="622"/>
      <c r="BK22" s="622"/>
      <c r="BL22" s="622"/>
      <c r="BM22" s="622"/>
      <c r="BN22" s="623"/>
      <c r="BO22" s="659" t="s">
        <v>122</v>
      </c>
      <c r="BP22" s="659"/>
      <c r="BQ22" s="659"/>
      <c r="BR22" s="659"/>
      <c r="BS22" s="660" t="s">
        <v>122</v>
      </c>
      <c r="BT22" s="660"/>
      <c r="BU22" s="660"/>
      <c r="BV22" s="660"/>
      <c r="BW22" s="660"/>
      <c r="BX22" s="660"/>
      <c r="BY22" s="660"/>
      <c r="BZ22" s="660"/>
      <c r="CA22" s="660"/>
      <c r="CB22" s="700"/>
      <c r="CD22" s="673" t="s">
        <v>270</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15">
      <c r="B23" s="618" t="s">
        <v>271</v>
      </c>
      <c r="C23" s="619"/>
      <c r="D23" s="619"/>
      <c r="E23" s="619"/>
      <c r="F23" s="619"/>
      <c r="G23" s="619"/>
      <c r="H23" s="619"/>
      <c r="I23" s="619"/>
      <c r="J23" s="619"/>
      <c r="K23" s="619"/>
      <c r="L23" s="619"/>
      <c r="M23" s="619"/>
      <c r="N23" s="619"/>
      <c r="O23" s="619"/>
      <c r="P23" s="619"/>
      <c r="Q23" s="620"/>
      <c r="R23" s="621">
        <v>221427</v>
      </c>
      <c r="S23" s="622"/>
      <c r="T23" s="622"/>
      <c r="U23" s="622"/>
      <c r="V23" s="622"/>
      <c r="W23" s="622"/>
      <c r="X23" s="622"/>
      <c r="Y23" s="623"/>
      <c r="Z23" s="659">
        <v>1.4</v>
      </c>
      <c r="AA23" s="659"/>
      <c r="AB23" s="659"/>
      <c r="AC23" s="659"/>
      <c r="AD23" s="660" t="s">
        <v>122</v>
      </c>
      <c r="AE23" s="660"/>
      <c r="AF23" s="660"/>
      <c r="AG23" s="660"/>
      <c r="AH23" s="660"/>
      <c r="AI23" s="660"/>
      <c r="AJ23" s="660"/>
      <c r="AK23" s="660"/>
      <c r="AL23" s="624" t="s">
        <v>122</v>
      </c>
      <c r="AM23" s="625"/>
      <c r="AN23" s="625"/>
      <c r="AO23" s="661"/>
      <c r="AP23" s="618" t="s">
        <v>272</v>
      </c>
      <c r="AQ23" s="698"/>
      <c r="AR23" s="698"/>
      <c r="AS23" s="698"/>
      <c r="AT23" s="698"/>
      <c r="AU23" s="698"/>
      <c r="AV23" s="698"/>
      <c r="AW23" s="698"/>
      <c r="AX23" s="698"/>
      <c r="AY23" s="698"/>
      <c r="AZ23" s="698"/>
      <c r="BA23" s="698"/>
      <c r="BB23" s="698"/>
      <c r="BC23" s="698"/>
      <c r="BD23" s="698"/>
      <c r="BE23" s="698"/>
      <c r="BF23" s="699"/>
      <c r="BG23" s="621" t="s">
        <v>122</v>
      </c>
      <c r="BH23" s="622"/>
      <c r="BI23" s="622"/>
      <c r="BJ23" s="622"/>
      <c r="BK23" s="622"/>
      <c r="BL23" s="622"/>
      <c r="BM23" s="622"/>
      <c r="BN23" s="623"/>
      <c r="BO23" s="659" t="s">
        <v>122</v>
      </c>
      <c r="BP23" s="659"/>
      <c r="BQ23" s="659"/>
      <c r="BR23" s="659"/>
      <c r="BS23" s="660" t="s">
        <v>122</v>
      </c>
      <c r="BT23" s="660"/>
      <c r="BU23" s="660"/>
      <c r="BV23" s="660"/>
      <c r="BW23" s="660"/>
      <c r="BX23" s="660"/>
      <c r="BY23" s="660"/>
      <c r="BZ23" s="660"/>
      <c r="CA23" s="660"/>
      <c r="CB23" s="700"/>
      <c r="CD23" s="673" t="s">
        <v>212</v>
      </c>
      <c r="CE23" s="674"/>
      <c r="CF23" s="674"/>
      <c r="CG23" s="674"/>
      <c r="CH23" s="674"/>
      <c r="CI23" s="674"/>
      <c r="CJ23" s="674"/>
      <c r="CK23" s="674"/>
      <c r="CL23" s="674"/>
      <c r="CM23" s="674"/>
      <c r="CN23" s="674"/>
      <c r="CO23" s="674"/>
      <c r="CP23" s="674"/>
      <c r="CQ23" s="675"/>
      <c r="CR23" s="673" t="s">
        <v>273</v>
      </c>
      <c r="CS23" s="674"/>
      <c r="CT23" s="674"/>
      <c r="CU23" s="674"/>
      <c r="CV23" s="674"/>
      <c r="CW23" s="674"/>
      <c r="CX23" s="674"/>
      <c r="CY23" s="675"/>
      <c r="CZ23" s="673" t="s">
        <v>274</v>
      </c>
      <c r="DA23" s="674"/>
      <c r="DB23" s="674"/>
      <c r="DC23" s="675"/>
      <c r="DD23" s="673" t="s">
        <v>275</v>
      </c>
      <c r="DE23" s="674"/>
      <c r="DF23" s="674"/>
      <c r="DG23" s="674"/>
      <c r="DH23" s="674"/>
      <c r="DI23" s="674"/>
      <c r="DJ23" s="674"/>
      <c r="DK23" s="675"/>
      <c r="DL23" s="711" t="s">
        <v>276</v>
      </c>
      <c r="DM23" s="712"/>
      <c r="DN23" s="712"/>
      <c r="DO23" s="712"/>
      <c r="DP23" s="712"/>
      <c r="DQ23" s="712"/>
      <c r="DR23" s="712"/>
      <c r="DS23" s="712"/>
      <c r="DT23" s="712"/>
      <c r="DU23" s="712"/>
      <c r="DV23" s="713"/>
      <c r="DW23" s="673" t="s">
        <v>277</v>
      </c>
      <c r="DX23" s="674"/>
      <c r="DY23" s="674"/>
      <c r="DZ23" s="674"/>
      <c r="EA23" s="674"/>
      <c r="EB23" s="674"/>
      <c r="EC23" s="675"/>
    </row>
    <row r="24" spans="2:133" ht="11.25" customHeight="1" x14ac:dyDescent="0.15">
      <c r="B24" s="618" t="s">
        <v>278</v>
      </c>
      <c r="C24" s="619"/>
      <c r="D24" s="619"/>
      <c r="E24" s="619"/>
      <c r="F24" s="619"/>
      <c r="G24" s="619"/>
      <c r="H24" s="619"/>
      <c r="I24" s="619"/>
      <c r="J24" s="619"/>
      <c r="K24" s="619"/>
      <c r="L24" s="619"/>
      <c r="M24" s="619"/>
      <c r="N24" s="619"/>
      <c r="O24" s="619"/>
      <c r="P24" s="619"/>
      <c r="Q24" s="620"/>
      <c r="R24" s="621" t="s">
        <v>122</v>
      </c>
      <c r="S24" s="622"/>
      <c r="T24" s="622"/>
      <c r="U24" s="622"/>
      <c r="V24" s="622"/>
      <c r="W24" s="622"/>
      <c r="X24" s="622"/>
      <c r="Y24" s="623"/>
      <c r="Z24" s="659" t="s">
        <v>122</v>
      </c>
      <c r="AA24" s="659"/>
      <c r="AB24" s="659"/>
      <c r="AC24" s="659"/>
      <c r="AD24" s="660" t="s">
        <v>122</v>
      </c>
      <c r="AE24" s="660"/>
      <c r="AF24" s="660"/>
      <c r="AG24" s="660"/>
      <c r="AH24" s="660"/>
      <c r="AI24" s="660"/>
      <c r="AJ24" s="660"/>
      <c r="AK24" s="660"/>
      <c r="AL24" s="624" t="s">
        <v>122</v>
      </c>
      <c r="AM24" s="625"/>
      <c r="AN24" s="625"/>
      <c r="AO24" s="661"/>
      <c r="AP24" s="618" t="s">
        <v>279</v>
      </c>
      <c r="AQ24" s="698"/>
      <c r="AR24" s="698"/>
      <c r="AS24" s="698"/>
      <c r="AT24" s="698"/>
      <c r="AU24" s="698"/>
      <c r="AV24" s="698"/>
      <c r="AW24" s="698"/>
      <c r="AX24" s="698"/>
      <c r="AY24" s="698"/>
      <c r="AZ24" s="698"/>
      <c r="BA24" s="698"/>
      <c r="BB24" s="698"/>
      <c r="BC24" s="698"/>
      <c r="BD24" s="698"/>
      <c r="BE24" s="698"/>
      <c r="BF24" s="699"/>
      <c r="BG24" s="621" t="s">
        <v>122</v>
      </c>
      <c r="BH24" s="622"/>
      <c r="BI24" s="622"/>
      <c r="BJ24" s="622"/>
      <c r="BK24" s="622"/>
      <c r="BL24" s="622"/>
      <c r="BM24" s="622"/>
      <c r="BN24" s="623"/>
      <c r="BO24" s="659" t="s">
        <v>122</v>
      </c>
      <c r="BP24" s="659"/>
      <c r="BQ24" s="659"/>
      <c r="BR24" s="659"/>
      <c r="BS24" s="660" t="s">
        <v>122</v>
      </c>
      <c r="BT24" s="660"/>
      <c r="BU24" s="660"/>
      <c r="BV24" s="660"/>
      <c r="BW24" s="660"/>
      <c r="BX24" s="660"/>
      <c r="BY24" s="660"/>
      <c r="BZ24" s="660"/>
      <c r="CA24" s="660"/>
      <c r="CB24" s="700"/>
      <c r="CD24" s="679" t="s">
        <v>280</v>
      </c>
      <c r="CE24" s="680"/>
      <c r="CF24" s="680"/>
      <c r="CG24" s="680"/>
      <c r="CH24" s="680"/>
      <c r="CI24" s="680"/>
      <c r="CJ24" s="680"/>
      <c r="CK24" s="680"/>
      <c r="CL24" s="680"/>
      <c r="CM24" s="680"/>
      <c r="CN24" s="680"/>
      <c r="CO24" s="680"/>
      <c r="CP24" s="680"/>
      <c r="CQ24" s="681"/>
      <c r="CR24" s="676">
        <v>3658752</v>
      </c>
      <c r="CS24" s="677"/>
      <c r="CT24" s="677"/>
      <c r="CU24" s="677"/>
      <c r="CV24" s="677"/>
      <c r="CW24" s="677"/>
      <c r="CX24" s="677"/>
      <c r="CY24" s="702"/>
      <c r="CZ24" s="703">
        <v>26.3</v>
      </c>
      <c r="DA24" s="685"/>
      <c r="DB24" s="685"/>
      <c r="DC24" s="705"/>
      <c r="DD24" s="701">
        <v>2629246</v>
      </c>
      <c r="DE24" s="677"/>
      <c r="DF24" s="677"/>
      <c r="DG24" s="677"/>
      <c r="DH24" s="677"/>
      <c r="DI24" s="677"/>
      <c r="DJ24" s="677"/>
      <c r="DK24" s="702"/>
      <c r="DL24" s="701">
        <v>2357288</v>
      </c>
      <c r="DM24" s="677"/>
      <c r="DN24" s="677"/>
      <c r="DO24" s="677"/>
      <c r="DP24" s="677"/>
      <c r="DQ24" s="677"/>
      <c r="DR24" s="677"/>
      <c r="DS24" s="677"/>
      <c r="DT24" s="677"/>
      <c r="DU24" s="677"/>
      <c r="DV24" s="702"/>
      <c r="DW24" s="703">
        <v>54.9</v>
      </c>
      <c r="DX24" s="685"/>
      <c r="DY24" s="685"/>
      <c r="DZ24" s="685"/>
      <c r="EA24" s="685"/>
      <c r="EB24" s="685"/>
      <c r="EC24" s="704"/>
    </row>
    <row r="25" spans="2:133" ht="11.25" customHeight="1" x14ac:dyDescent="0.15">
      <c r="B25" s="618" t="s">
        <v>281</v>
      </c>
      <c r="C25" s="619"/>
      <c r="D25" s="619"/>
      <c r="E25" s="619"/>
      <c r="F25" s="619"/>
      <c r="G25" s="619"/>
      <c r="H25" s="619"/>
      <c r="I25" s="619"/>
      <c r="J25" s="619"/>
      <c r="K25" s="619"/>
      <c r="L25" s="619"/>
      <c r="M25" s="619"/>
      <c r="N25" s="619"/>
      <c r="O25" s="619"/>
      <c r="P25" s="619"/>
      <c r="Q25" s="620"/>
      <c r="R25" s="621">
        <v>4492858</v>
      </c>
      <c r="S25" s="622"/>
      <c r="T25" s="622"/>
      <c r="U25" s="622"/>
      <c r="V25" s="622"/>
      <c r="W25" s="622"/>
      <c r="X25" s="622"/>
      <c r="Y25" s="623"/>
      <c r="Z25" s="659">
        <v>28.5</v>
      </c>
      <c r="AA25" s="659"/>
      <c r="AB25" s="659"/>
      <c r="AC25" s="659"/>
      <c r="AD25" s="660">
        <v>4271431</v>
      </c>
      <c r="AE25" s="660"/>
      <c r="AF25" s="660"/>
      <c r="AG25" s="660"/>
      <c r="AH25" s="660"/>
      <c r="AI25" s="660"/>
      <c r="AJ25" s="660"/>
      <c r="AK25" s="660"/>
      <c r="AL25" s="624">
        <v>99.7</v>
      </c>
      <c r="AM25" s="625"/>
      <c r="AN25" s="625"/>
      <c r="AO25" s="661"/>
      <c r="AP25" s="618" t="s">
        <v>282</v>
      </c>
      <c r="AQ25" s="698"/>
      <c r="AR25" s="698"/>
      <c r="AS25" s="698"/>
      <c r="AT25" s="698"/>
      <c r="AU25" s="698"/>
      <c r="AV25" s="698"/>
      <c r="AW25" s="698"/>
      <c r="AX25" s="698"/>
      <c r="AY25" s="698"/>
      <c r="AZ25" s="698"/>
      <c r="BA25" s="698"/>
      <c r="BB25" s="698"/>
      <c r="BC25" s="698"/>
      <c r="BD25" s="698"/>
      <c r="BE25" s="698"/>
      <c r="BF25" s="699"/>
      <c r="BG25" s="621" t="s">
        <v>122</v>
      </c>
      <c r="BH25" s="622"/>
      <c r="BI25" s="622"/>
      <c r="BJ25" s="622"/>
      <c r="BK25" s="622"/>
      <c r="BL25" s="622"/>
      <c r="BM25" s="622"/>
      <c r="BN25" s="623"/>
      <c r="BO25" s="659" t="s">
        <v>122</v>
      </c>
      <c r="BP25" s="659"/>
      <c r="BQ25" s="659"/>
      <c r="BR25" s="659"/>
      <c r="BS25" s="660" t="s">
        <v>122</v>
      </c>
      <c r="BT25" s="660"/>
      <c r="BU25" s="660"/>
      <c r="BV25" s="660"/>
      <c r="BW25" s="660"/>
      <c r="BX25" s="660"/>
      <c r="BY25" s="660"/>
      <c r="BZ25" s="660"/>
      <c r="CA25" s="660"/>
      <c r="CB25" s="700"/>
      <c r="CD25" s="618" t="s">
        <v>283</v>
      </c>
      <c r="CE25" s="619"/>
      <c r="CF25" s="619"/>
      <c r="CG25" s="619"/>
      <c r="CH25" s="619"/>
      <c r="CI25" s="619"/>
      <c r="CJ25" s="619"/>
      <c r="CK25" s="619"/>
      <c r="CL25" s="619"/>
      <c r="CM25" s="619"/>
      <c r="CN25" s="619"/>
      <c r="CO25" s="619"/>
      <c r="CP25" s="619"/>
      <c r="CQ25" s="620"/>
      <c r="CR25" s="621">
        <v>1016664</v>
      </c>
      <c r="CS25" s="634"/>
      <c r="CT25" s="634"/>
      <c r="CU25" s="634"/>
      <c r="CV25" s="634"/>
      <c r="CW25" s="634"/>
      <c r="CX25" s="634"/>
      <c r="CY25" s="635"/>
      <c r="CZ25" s="624">
        <v>7.3</v>
      </c>
      <c r="DA25" s="636"/>
      <c r="DB25" s="636"/>
      <c r="DC25" s="637"/>
      <c r="DD25" s="627">
        <v>958788</v>
      </c>
      <c r="DE25" s="634"/>
      <c r="DF25" s="634"/>
      <c r="DG25" s="634"/>
      <c r="DH25" s="634"/>
      <c r="DI25" s="634"/>
      <c r="DJ25" s="634"/>
      <c r="DK25" s="635"/>
      <c r="DL25" s="627">
        <v>842670</v>
      </c>
      <c r="DM25" s="634"/>
      <c r="DN25" s="634"/>
      <c r="DO25" s="634"/>
      <c r="DP25" s="634"/>
      <c r="DQ25" s="634"/>
      <c r="DR25" s="634"/>
      <c r="DS25" s="634"/>
      <c r="DT25" s="634"/>
      <c r="DU25" s="634"/>
      <c r="DV25" s="635"/>
      <c r="DW25" s="624">
        <v>19.600000000000001</v>
      </c>
      <c r="DX25" s="636"/>
      <c r="DY25" s="636"/>
      <c r="DZ25" s="636"/>
      <c r="EA25" s="636"/>
      <c r="EB25" s="636"/>
      <c r="EC25" s="648"/>
    </row>
    <row r="26" spans="2:133" ht="11.25" customHeight="1" x14ac:dyDescent="0.15">
      <c r="B26" s="618" t="s">
        <v>284</v>
      </c>
      <c r="C26" s="619"/>
      <c r="D26" s="619"/>
      <c r="E26" s="619"/>
      <c r="F26" s="619"/>
      <c r="G26" s="619"/>
      <c r="H26" s="619"/>
      <c r="I26" s="619"/>
      <c r="J26" s="619"/>
      <c r="K26" s="619"/>
      <c r="L26" s="619"/>
      <c r="M26" s="619"/>
      <c r="N26" s="619"/>
      <c r="O26" s="619"/>
      <c r="P26" s="619"/>
      <c r="Q26" s="620"/>
      <c r="R26" s="621">
        <v>742</v>
      </c>
      <c r="S26" s="622"/>
      <c r="T26" s="622"/>
      <c r="U26" s="622"/>
      <c r="V26" s="622"/>
      <c r="W26" s="622"/>
      <c r="X26" s="622"/>
      <c r="Y26" s="623"/>
      <c r="Z26" s="659">
        <v>0</v>
      </c>
      <c r="AA26" s="659"/>
      <c r="AB26" s="659"/>
      <c r="AC26" s="659"/>
      <c r="AD26" s="660">
        <v>742</v>
      </c>
      <c r="AE26" s="660"/>
      <c r="AF26" s="660"/>
      <c r="AG26" s="660"/>
      <c r="AH26" s="660"/>
      <c r="AI26" s="660"/>
      <c r="AJ26" s="660"/>
      <c r="AK26" s="660"/>
      <c r="AL26" s="624">
        <v>0</v>
      </c>
      <c r="AM26" s="625"/>
      <c r="AN26" s="625"/>
      <c r="AO26" s="661"/>
      <c r="AP26" s="618" t="s">
        <v>285</v>
      </c>
      <c r="AQ26" s="698"/>
      <c r="AR26" s="698"/>
      <c r="AS26" s="698"/>
      <c r="AT26" s="698"/>
      <c r="AU26" s="698"/>
      <c r="AV26" s="698"/>
      <c r="AW26" s="698"/>
      <c r="AX26" s="698"/>
      <c r="AY26" s="698"/>
      <c r="AZ26" s="698"/>
      <c r="BA26" s="698"/>
      <c r="BB26" s="698"/>
      <c r="BC26" s="698"/>
      <c r="BD26" s="698"/>
      <c r="BE26" s="698"/>
      <c r="BF26" s="699"/>
      <c r="BG26" s="621" t="s">
        <v>122</v>
      </c>
      <c r="BH26" s="622"/>
      <c r="BI26" s="622"/>
      <c r="BJ26" s="622"/>
      <c r="BK26" s="622"/>
      <c r="BL26" s="622"/>
      <c r="BM26" s="622"/>
      <c r="BN26" s="623"/>
      <c r="BO26" s="659" t="s">
        <v>122</v>
      </c>
      <c r="BP26" s="659"/>
      <c r="BQ26" s="659"/>
      <c r="BR26" s="659"/>
      <c r="BS26" s="660" t="s">
        <v>122</v>
      </c>
      <c r="BT26" s="660"/>
      <c r="BU26" s="660"/>
      <c r="BV26" s="660"/>
      <c r="BW26" s="660"/>
      <c r="BX26" s="660"/>
      <c r="BY26" s="660"/>
      <c r="BZ26" s="660"/>
      <c r="CA26" s="660"/>
      <c r="CB26" s="700"/>
      <c r="CD26" s="618" t="s">
        <v>286</v>
      </c>
      <c r="CE26" s="619"/>
      <c r="CF26" s="619"/>
      <c r="CG26" s="619"/>
      <c r="CH26" s="619"/>
      <c r="CI26" s="619"/>
      <c r="CJ26" s="619"/>
      <c r="CK26" s="619"/>
      <c r="CL26" s="619"/>
      <c r="CM26" s="619"/>
      <c r="CN26" s="619"/>
      <c r="CO26" s="619"/>
      <c r="CP26" s="619"/>
      <c r="CQ26" s="620"/>
      <c r="CR26" s="621">
        <v>565496</v>
      </c>
      <c r="CS26" s="622"/>
      <c r="CT26" s="622"/>
      <c r="CU26" s="622"/>
      <c r="CV26" s="622"/>
      <c r="CW26" s="622"/>
      <c r="CX26" s="622"/>
      <c r="CY26" s="623"/>
      <c r="CZ26" s="624">
        <v>4.0999999999999996</v>
      </c>
      <c r="DA26" s="636"/>
      <c r="DB26" s="636"/>
      <c r="DC26" s="637"/>
      <c r="DD26" s="627">
        <v>527584</v>
      </c>
      <c r="DE26" s="622"/>
      <c r="DF26" s="622"/>
      <c r="DG26" s="622"/>
      <c r="DH26" s="622"/>
      <c r="DI26" s="622"/>
      <c r="DJ26" s="622"/>
      <c r="DK26" s="623"/>
      <c r="DL26" s="627" t="s">
        <v>122</v>
      </c>
      <c r="DM26" s="622"/>
      <c r="DN26" s="622"/>
      <c r="DO26" s="622"/>
      <c r="DP26" s="622"/>
      <c r="DQ26" s="622"/>
      <c r="DR26" s="622"/>
      <c r="DS26" s="622"/>
      <c r="DT26" s="622"/>
      <c r="DU26" s="622"/>
      <c r="DV26" s="623"/>
      <c r="DW26" s="624" t="s">
        <v>122</v>
      </c>
      <c r="DX26" s="636"/>
      <c r="DY26" s="636"/>
      <c r="DZ26" s="636"/>
      <c r="EA26" s="636"/>
      <c r="EB26" s="636"/>
      <c r="EC26" s="648"/>
    </row>
    <row r="27" spans="2:133" ht="11.25" customHeight="1" x14ac:dyDescent="0.15">
      <c r="B27" s="618" t="s">
        <v>287</v>
      </c>
      <c r="C27" s="619"/>
      <c r="D27" s="619"/>
      <c r="E27" s="619"/>
      <c r="F27" s="619"/>
      <c r="G27" s="619"/>
      <c r="H27" s="619"/>
      <c r="I27" s="619"/>
      <c r="J27" s="619"/>
      <c r="K27" s="619"/>
      <c r="L27" s="619"/>
      <c r="M27" s="619"/>
      <c r="N27" s="619"/>
      <c r="O27" s="619"/>
      <c r="P27" s="619"/>
      <c r="Q27" s="620"/>
      <c r="R27" s="621">
        <v>57020</v>
      </c>
      <c r="S27" s="622"/>
      <c r="T27" s="622"/>
      <c r="U27" s="622"/>
      <c r="V27" s="622"/>
      <c r="W27" s="622"/>
      <c r="X27" s="622"/>
      <c r="Y27" s="623"/>
      <c r="Z27" s="659">
        <v>0.4</v>
      </c>
      <c r="AA27" s="659"/>
      <c r="AB27" s="659"/>
      <c r="AC27" s="659"/>
      <c r="AD27" s="660" t="s">
        <v>122</v>
      </c>
      <c r="AE27" s="660"/>
      <c r="AF27" s="660"/>
      <c r="AG27" s="660"/>
      <c r="AH27" s="660"/>
      <c r="AI27" s="660"/>
      <c r="AJ27" s="660"/>
      <c r="AK27" s="660"/>
      <c r="AL27" s="624" t="s">
        <v>122</v>
      </c>
      <c r="AM27" s="625"/>
      <c r="AN27" s="625"/>
      <c r="AO27" s="661"/>
      <c r="AP27" s="618" t="s">
        <v>288</v>
      </c>
      <c r="AQ27" s="619"/>
      <c r="AR27" s="619"/>
      <c r="AS27" s="619"/>
      <c r="AT27" s="619"/>
      <c r="AU27" s="619"/>
      <c r="AV27" s="619"/>
      <c r="AW27" s="619"/>
      <c r="AX27" s="619"/>
      <c r="AY27" s="619"/>
      <c r="AZ27" s="619"/>
      <c r="BA27" s="619"/>
      <c r="BB27" s="619"/>
      <c r="BC27" s="619"/>
      <c r="BD27" s="619"/>
      <c r="BE27" s="619"/>
      <c r="BF27" s="620"/>
      <c r="BG27" s="621">
        <v>1054001</v>
      </c>
      <c r="BH27" s="622"/>
      <c r="BI27" s="622"/>
      <c r="BJ27" s="622"/>
      <c r="BK27" s="622"/>
      <c r="BL27" s="622"/>
      <c r="BM27" s="622"/>
      <c r="BN27" s="623"/>
      <c r="BO27" s="659">
        <v>100</v>
      </c>
      <c r="BP27" s="659"/>
      <c r="BQ27" s="659"/>
      <c r="BR27" s="659"/>
      <c r="BS27" s="660" t="s">
        <v>122</v>
      </c>
      <c r="BT27" s="660"/>
      <c r="BU27" s="660"/>
      <c r="BV27" s="660"/>
      <c r="BW27" s="660"/>
      <c r="BX27" s="660"/>
      <c r="BY27" s="660"/>
      <c r="BZ27" s="660"/>
      <c r="CA27" s="660"/>
      <c r="CB27" s="700"/>
      <c r="CD27" s="618" t="s">
        <v>289</v>
      </c>
      <c r="CE27" s="619"/>
      <c r="CF27" s="619"/>
      <c r="CG27" s="619"/>
      <c r="CH27" s="619"/>
      <c r="CI27" s="619"/>
      <c r="CJ27" s="619"/>
      <c r="CK27" s="619"/>
      <c r="CL27" s="619"/>
      <c r="CM27" s="619"/>
      <c r="CN27" s="619"/>
      <c r="CO27" s="619"/>
      <c r="CP27" s="619"/>
      <c r="CQ27" s="620"/>
      <c r="CR27" s="621">
        <v>1530022</v>
      </c>
      <c r="CS27" s="634"/>
      <c r="CT27" s="634"/>
      <c r="CU27" s="634"/>
      <c r="CV27" s="634"/>
      <c r="CW27" s="634"/>
      <c r="CX27" s="634"/>
      <c r="CY27" s="635"/>
      <c r="CZ27" s="624">
        <v>11</v>
      </c>
      <c r="DA27" s="636"/>
      <c r="DB27" s="636"/>
      <c r="DC27" s="637"/>
      <c r="DD27" s="627">
        <v>569961</v>
      </c>
      <c r="DE27" s="634"/>
      <c r="DF27" s="634"/>
      <c r="DG27" s="634"/>
      <c r="DH27" s="634"/>
      <c r="DI27" s="634"/>
      <c r="DJ27" s="634"/>
      <c r="DK27" s="635"/>
      <c r="DL27" s="627">
        <v>414121</v>
      </c>
      <c r="DM27" s="634"/>
      <c r="DN27" s="634"/>
      <c r="DO27" s="634"/>
      <c r="DP27" s="634"/>
      <c r="DQ27" s="634"/>
      <c r="DR27" s="634"/>
      <c r="DS27" s="634"/>
      <c r="DT27" s="634"/>
      <c r="DU27" s="634"/>
      <c r="DV27" s="635"/>
      <c r="DW27" s="624">
        <v>9.6</v>
      </c>
      <c r="DX27" s="636"/>
      <c r="DY27" s="636"/>
      <c r="DZ27" s="636"/>
      <c r="EA27" s="636"/>
      <c r="EB27" s="636"/>
      <c r="EC27" s="648"/>
    </row>
    <row r="28" spans="2:133" ht="11.25" customHeight="1" x14ac:dyDescent="0.15">
      <c r="B28" s="618" t="s">
        <v>290</v>
      </c>
      <c r="C28" s="619"/>
      <c r="D28" s="619"/>
      <c r="E28" s="619"/>
      <c r="F28" s="619"/>
      <c r="G28" s="619"/>
      <c r="H28" s="619"/>
      <c r="I28" s="619"/>
      <c r="J28" s="619"/>
      <c r="K28" s="619"/>
      <c r="L28" s="619"/>
      <c r="M28" s="619"/>
      <c r="N28" s="619"/>
      <c r="O28" s="619"/>
      <c r="P28" s="619"/>
      <c r="Q28" s="620"/>
      <c r="R28" s="621">
        <v>57286</v>
      </c>
      <c r="S28" s="622"/>
      <c r="T28" s="622"/>
      <c r="U28" s="622"/>
      <c r="V28" s="622"/>
      <c r="W28" s="622"/>
      <c r="X28" s="622"/>
      <c r="Y28" s="623"/>
      <c r="Z28" s="659">
        <v>0.4</v>
      </c>
      <c r="AA28" s="659"/>
      <c r="AB28" s="659"/>
      <c r="AC28" s="659"/>
      <c r="AD28" s="660">
        <v>2710</v>
      </c>
      <c r="AE28" s="660"/>
      <c r="AF28" s="660"/>
      <c r="AG28" s="660"/>
      <c r="AH28" s="660"/>
      <c r="AI28" s="660"/>
      <c r="AJ28" s="660"/>
      <c r="AK28" s="660"/>
      <c r="AL28" s="624">
        <v>0.1</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291</v>
      </c>
      <c r="CE28" s="619"/>
      <c r="CF28" s="619"/>
      <c r="CG28" s="619"/>
      <c r="CH28" s="619"/>
      <c r="CI28" s="619"/>
      <c r="CJ28" s="619"/>
      <c r="CK28" s="619"/>
      <c r="CL28" s="619"/>
      <c r="CM28" s="619"/>
      <c r="CN28" s="619"/>
      <c r="CO28" s="619"/>
      <c r="CP28" s="619"/>
      <c r="CQ28" s="620"/>
      <c r="CR28" s="621">
        <v>1112066</v>
      </c>
      <c r="CS28" s="622"/>
      <c r="CT28" s="622"/>
      <c r="CU28" s="622"/>
      <c r="CV28" s="622"/>
      <c r="CW28" s="622"/>
      <c r="CX28" s="622"/>
      <c r="CY28" s="623"/>
      <c r="CZ28" s="624">
        <v>8</v>
      </c>
      <c r="DA28" s="636"/>
      <c r="DB28" s="636"/>
      <c r="DC28" s="637"/>
      <c r="DD28" s="627">
        <v>1100497</v>
      </c>
      <c r="DE28" s="622"/>
      <c r="DF28" s="622"/>
      <c r="DG28" s="622"/>
      <c r="DH28" s="622"/>
      <c r="DI28" s="622"/>
      <c r="DJ28" s="622"/>
      <c r="DK28" s="623"/>
      <c r="DL28" s="627">
        <v>1100497</v>
      </c>
      <c r="DM28" s="622"/>
      <c r="DN28" s="622"/>
      <c r="DO28" s="622"/>
      <c r="DP28" s="622"/>
      <c r="DQ28" s="622"/>
      <c r="DR28" s="622"/>
      <c r="DS28" s="622"/>
      <c r="DT28" s="622"/>
      <c r="DU28" s="622"/>
      <c r="DV28" s="623"/>
      <c r="DW28" s="624">
        <v>25.6</v>
      </c>
      <c r="DX28" s="636"/>
      <c r="DY28" s="636"/>
      <c r="DZ28" s="636"/>
      <c r="EA28" s="636"/>
      <c r="EB28" s="636"/>
      <c r="EC28" s="648"/>
    </row>
    <row r="29" spans="2:133" ht="11.25" customHeight="1" x14ac:dyDescent="0.15">
      <c r="B29" s="618" t="s">
        <v>292</v>
      </c>
      <c r="C29" s="619"/>
      <c r="D29" s="619"/>
      <c r="E29" s="619"/>
      <c r="F29" s="619"/>
      <c r="G29" s="619"/>
      <c r="H29" s="619"/>
      <c r="I29" s="619"/>
      <c r="J29" s="619"/>
      <c r="K29" s="619"/>
      <c r="L29" s="619"/>
      <c r="M29" s="619"/>
      <c r="N29" s="619"/>
      <c r="O29" s="619"/>
      <c r="P29" s="619"/>
      <c r="Q29" s="620"/>
      <c r="R29" s="621">
        <v>6358</v>
      </c>
      <c r="S29" s="622"/>
      <c r="T29" s="622"/>
      <c r="U29" s="622"/>
      <c r="V29" s="622"/>
      <c r="W29" s="622"/>
      <c r="X29" s="622"/>
      <c r="Y29" s="623"/>
      <c r="Z29" s="659">
        <v>0</v>
      </c>
      <c r="AA29" s="659"/>
      <c r="AB29" s="659"/>
      <c r="AC29" s="659"/>
      <c r="AD29" s="660" t="s">
        <v>122</v>
      </c>
      <c r="AE29" s="660"/>
      <c r="AF29" s="660"/>
      <c r="AG29" s="660"/>
      <c r="AH29" s="660"/>
      <c r="AI29" s="660"/>
      <c r="AJ29" s="660"/>
      <c r="AK29" s="660"/>
      <c r="AL29" s="624" t="s">
        <v>122</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700"/>
      <c r="CD29" s="640" t="s">
        <v>293</v>
      </c>
      <c r="CE29" s="641"/>
      <c r="CF29" s="618" t="s">
        <v>66</v>
      </c>
      <c r="CG29" s="619"/>
      <c r="CH29" s="619"/>
      <c r="CI29" s="619"/>
      <c r="CJ29" s="619"/>
      <c r="CK29" s="619"/>
      <c r="CL29" s="619"/>
      <c r="CM29" s="619"/>
      <c r="CN29" s="619"/>
      <c r="CO29" s="619"/>
      <c r="CP29" s="619"/>
      <c r="CQ29" s="620"/>
      <c r="CR29" s="621">
        <v>1112066</v>
      </c>
      <c r="CS29" s="634"/>
      <c r="CT29" s="634"/>
      <c r="CU29" s="634"/>
      <c r="CV29" s="634"/>
      <c r="CW29" s="634"/>
      <c r="CX29" s="634"/>
      <c r="CY29" s="635"/>
      <c r="CZ29" s="624">
        <v>8</v>
      </c>
      <c r="DA29" s="636"/>
      <c r="DB29" s="636"/>
      <c r="DC29" s="637"/>
      <c r="DD29" s="627">
        <v>1100497</v>
      </c>
      <c r="DE29" s="634"/>
      <c r="DF29" s="634"/>
      <c r="DG29" s="634"/>
      <c r="DH29" s="634"/>
      <c r="DI29" s="634"/>
      <c r="DJ29" s="634"/>
      <c r="DK29" s="635"/>
      <c r="DL29" s="627">
        <v>1100497</v>
      </c>
      <c r="DM29" s="634"/>
      <c r="DN29" s="634"/>
      <c r="DO29" s="634"/>
      <c r="DP29" s="634"/>
      <c r="DQ29" s="634"/>
      <c r="DR29" s="634"/>
      <c r="DS29" s="634"/>
      <c r="DT29" s="634"/>
      <c r="DU29" s="634"/>
      <c r="DV29" s="635"/>
      <c r="DW29" s="624">
        <v>25.6</v>
      </c>
      <c r="DX29" s="636"/>
      <c r="DY29" s="636"/>
      <c r="DZ29" s="636"/>
      <c r="EA29" s="636"/>
      <c r="EB29" s="636"/>
      <c r="EC29" s="648"/>
    </row>
    <row r="30" spans="2:133" ht="11.25" customHeight="1" x14ac:dyDescent="0.15">
      <c r="B30" s="618" t="s">
        <v>294</v>
      </c>
      <c r="C30" s="619"/>
      <c r="D30" s="619"/>
      <c r="E30" s="619"/>
      <c r="F30" s="619"/>
      <c r="G30" s="619"/>
      <c r="H30" s="619"/>
      <c r="I30" s="619"/>
      <c r="J30" s="619"/>
      <c r="K30" s="619"/>
      <c r="L30" s="619"/>
      <c r="M30" s="619"/>
      <c r="N30" s="619"/>
      <c r="O30" s="619"/>
      <c r="P30" s="619"/>
      <c r="Q30" s="620"/>
      <c r="R30" s="621">
        <v>1664534</v>
      </c>
      <c r="S30" s="622"/>
      <c r="T30" s="622"/>
      <c r="U30" s="622"/>
      <c r="V30" s="622"/>
      <c r="W30" s="622"/>
      <c r="X30" s="622"/>
      <c r="Y30" s="623"/>
      <c r="Z30" s="659">
        <v>10.5</v>
      </c>
      <c r="AA30" s="659"/>
      <c r="AB30" s="659"/>
      <c r="AC30" s="659"/>
      <c r="AD30" s="660" t="s">
        <v>122</v>
      </c>
      <c r="AE30" s="660"/>
      <c r="AF30" s="660"/>
      <c r="AG30" s="660"/>
      <c r="AH30" s="660"/>
      <c r="AI30" s="660"/>
      <c r="AJ30" s="660"/>
      <c r="AK30" s="660"/>
      <c r="AL30" s="624" t="s">
        <v>122</v>
      </c>
      <c r="AM30" s="625"/>
      <c r="AN30" s="625"/>
      <c r="AO30" s="661"/>
      <c r="AP30" s="673" t="s">
        <v>212</v>
      </c>
      <c r="AQ30" s="674"/>
      <c r="AR30" s="674"/>
      <c r="AS30" s="674"/>
      <c r="AT30" s="674"/>
      <c r="AU30" s="674"/>
      <c r="AV30" s="674"/>
      <c r="AW30" s="674"/>
      <c r="AX30" s="674"/>
      <c r="AY30" s="674"/>
      <c r="AZ30" s="674"/>
      <c r="BA30" s="674"/>
      <c r="BB30" s="674"/>
      <c r="BC30" s="674"/>
      <c r="BD30" s="674"/>
      <c r="BE30" s="674"/>
      <c r="BF30" s="675"/>
      <c r="BG30" s="673" t="s">
        <v>295</v>
      </c>
      <c r="BH30" s="696"/>
      <c r="BI30" s="696"/>
      <c r="BJ30" s="696"/>
      <c r="BK30" s="696"/>
      <c r="BL30" s="696"/>
      <c r="BM30" s="696"/>
      <c r="BN30" s="696"/>
      <c r="BO30" s="696"/>
      <c r="BP30" s="696"/>
      <c r="BQ30" s="697"/>
      <c r="BR30" s="673" t="s">
        <v>296</v>
      </c>
      <c r="BS30" s="696"/>
      <c r="BT30" s="696"/>
      <c r="BU30" s="696"/>
      <c r="BV30" s="696"/>
      <c r="BW30" s="696"/>
      <c r="BX30" s="696"/>
      <c r="BY30" s="696"/>
      <c r="BZ30" s="696"/>
      <c r="CA30" s="696"/>
      <c r="CB30" s="697"/>
      <c r="CD30" s="642"/>
      <c r="CE30" s="643"/>
      <c r="CF30" s="618" t="s">
        <v>297</v>
      </c>
      <c r="CG30" s="619"/>
      <c r="CH30" s="619"/>
      <c r="CI30" s="619"/>
      <c r="CJ30" s="619"/>
      <c r="CK30" s="619"/>
      <c r="CL30" s="619"/>
      <c r="CM30" s="619"/>
      <c r="CN30" s="619"/>
      <c r="CO30" s="619"/>
      <c r="CP30" s="619"/>
      <c r="CQ30" s="620"/>
      <c r="CR30" s="621">
        <v>1085386</v>
      </c>
      <c r="CS30" s="622"/>
      <c r="CT30" s="622"/>
      <c r="CU30" s="622"/>
      <c r="CV30" s="622"/>
      <c r="CW30" s="622"/>
      <c r="CX30" s="622"/>
      <c r="CY30" s="623"/>
      <c r="CZ30" s="624">
        <v>7.8</v>
      </c>
      <c r="DA30" s="636"/>
      <c r="DB30" s="636"/>
      <c r="DC30" s="637"/>
      <c r="DD30" s="627">
        <v>1073817</v>
      </c>
      <c r="DE30" s="622"/>
      <c r="DF30" s="622"/>
      <c r="DG30" s="622"/>
      <c r="DH30" s="622"/>
      <c r="DI30" s="622"/>
      <c r="DJ30" s="622"/>
      <c r="DK30" s="623"/>
      <c r="DL30" s="627">
        <v>1073817</v>
      </c>
      <c r="DM30" s="622"/>
      <c r="DN30" s="622"/>
      <c r="DO30" s="622"/>
      <c r="DP30" s="622"/>
      <c r="DQ30" s="622"/>
      <c r="DR30" s="622"/>
      <c r="DS30" s="622"/>
      <c r="DT30" s="622"/>
      <c r="DU30" s="622"/>
      <c r="DV30" s="623"/>
      <c r="DW30" s="624">
        <v>25</v>
      </c>
      <c r="DX30" s="636"/>
      <c r="DY30" s="636"/>
      <c r="DZ30" s="636"/>
      <c r="EA30" s="636"/>
      <c r="EB30" s="636"/>
      <c r="EC30" s="648"/>
    </row>
    <row r="31" spans="2:133" ht="11.25" customHeight="1" x14ac:dyDescent="0.15">
      <c r="B31" s="688" t="s">
        <v>298</v>
      </c>
      <c r="C31" s="689"/>
      <c r="D31" s="689"/>
      <c r="E31" s="689"/>
      <c r="F31" s="689"/>
      <c r="G31" s="689"/>
      <c r="H31" s="689"/>
      <c r="I31" s="689"/>
      <c r="J31" s="689"/>
      <c r="K31" s="689"/>
      <c r="L31" s="689"/>
      <c r="M31" s="689"/>
      <c r="N31" s="689"/>
      <c r="O31" s="689"/>
      <c r="P31" s="689"/>
      <c r="Q31" s="690"/>
      <c r="R31" s="621" t="s">
        <v>122</v>
      </c>
      <c r="S31" s="622"/>
      <c r="T31" s="622"/>
      <c r="U31" s="622"/>
      <c r="V31" s="622"/>
      <c r="W31" s="622"/>
      <c r="X31" s="622"/>
      <c r="Y31" s="623"/>
      <c r="Z31" s="659" t="s">
        <v>122</v>
      </c>
      <c r="AA31" s="659"/>
      <c r="AB31" s="659"/>
      <c r="AC31" s="659"/>
      <c r="AD31" s="660" t="s">
        <v>122</v>
      </c>
      <c r="AE31" s="660"/>
      <c r="AF31" s="660"/>
      <c r="AG31" s="660"/>
      <c r="AH31" s="660"/>
      <c r="AI31" s="660"/>
      <c r="AJ31" s="660"/>
      <c r="AK31" s="660"/>
      <c r="AL31" s="624" t="s">
        <v>122</v>
      </c>
      <c r="AM31" s="625"/>
      <c r="AN31" s="625"/>
      <c r="AO31" s="661"/>
      <c r="AP31" s="691" t="s">
        <v>299</v>
      </c>
      <c r="AQ31" s="692"/>
      <c r="AR31" s="692"/>
      <c r="AS31" s="692"/>
      <c r="AT31" s="693" t="s">
        <v>300</v>
      </c>
      <c r="AU31" s="206"/>
      <c r="AV31" s="206"/>
      <c r="AW31" s="206"/>
      <c r="AX31" s="679" t="s">
        <v>178</v>
      </c>
      <c r="AY31" s="680"/>
      <c r="AZ31" s="680"/>
      <c r="BA31" s="680"/>
      <c r="BB31" s="680"/>
      <c r="BC31" s="680"/>
      <c r="BD31" s="680"/>
      <c r="BE31" s="680"/>
      <c r="BF31" s="681"/>
      <c r="BG31" s="683">
        <v>99.2</v>
      </c>
      <c r="BH31" s="684"/>
      <c r="BI31" s="684"/>
      <c r="BJ31" s="684"/>
      <c r="BK31" s="684"/>
      <c r="BL31" s="684"/>
      <c r="BM31" s="685">
        <v>95.8</v>
      </c>
      <c r="BN31" s="684"/>
      <c r="BO31" s="684"/>
      <c r="BP31" s="684"/>
      <c r="BQ31" s="686"/>
      <c r="BR31" s="683">
        <v>99.3</v>
      </c>
      <c r="BS31" s="684"/>
      <c r="BT31" s="684"/>
      <c r="BU31" s="684"/>
      <c r="BV31" s="684"/>
      <c r="BW31" s="684"/>
      <c r="BX31" s="685">
        <v>96</v>
      </c>
      <c r="BY31" s="684"/>
      <c r="BZ31" s="684"/>
      <c r="CA31" s="684"/>
      <c r="CB31" s="686"/>
      <c r="CD31" s="642"/>
      <c r="CE31" s="643"/>
      <c r="CF31" s="618" t="s">
        <v>301</v>
      </c>
      <c r="CG31" s="619"/>
      <c r="CH31" s="619"/>
      <c r="CI31" s="619"/>
      <c r="CJ31" s="619"/>
      <c r="CK31" s="619"/>
      <c r="CL31" s="619"/>
      <c r="CM31" s="619"/>
      <c r="CN31" s="619"/>
      <c r="CO31" s="619"/>
      <c r="CP31" s="619"/>
      <c r="CQ31" s="620"/>
      <c r="CR31" s="621">
        <v>26680</v>
      </c>
      <c r="CS31" s="634"/>
      <c r="CT31" s="634"/>
      <c r="CU31" s="634"/>
      <c r="CV31" s="634"/>
      <c r="CW31" s="634"/>
      <c r="CX31" s="634"/>
      <c r="CY31" s="635"/>
      <c r="CZ31" s="624">
        <v>0.2</v>
      </c>
      <c r="DA31" s="636"/>
      <c r="DB31" s="636"/>
      <c r="DC31" s="637"/>
      <c r="DD31" s="627">
        <v>26680</v>
      </c>
      <c r="DE31" s="634"/>
      <c r="DF31" s="634"/>
      <c r="DG31" s="634"/>
      <c r="DH31" s="634"/>
      <c r="DI31" s="634"/>
      <c r="DJ31" s="634"/>
      <c r="DK31" s="635"/>
      <c r="DL31" s="627">
        <v>26680</v>
      </c>
      <c r="DM31" s="634"/>
      <c r="DN31" s="634"/>
      <c r="DO31" s="634"/>
      <c r="DP31" s="634"/>
      <c r="DQ31" s="634"/>
      <c r="DR31" s="634"/>
      <c r="DS31" s="634"/>
      <c r="DT31" s="634"/>
      <c r="DU31" s="634"/>
      <c r="DV31" s="635"/>
      <c r="DW31" s="624">
        <v>0.6</v>
      </c>
      <c r="DX31" s="636"/>
      <c r="DY31" s="636"/>
      <c r="DZ31" s="636"/>
      <c r="EA31" s="636"/>
      <c r="EB31" s="636"/>
      <c r="EC31" s="648"/>
    </row>
    <row r="32" spans="2:133" ht="11.25" customHeight="1" x14ac:dyDescent="0.15">
      <c r="B32" s="618" t="s">
        <v>302</v>
      </c>
      <c r="C32" s="619"/>
      <c r="D32" s="619"/>
      <c r="E32" s="619"/>
      <c r="F32" s="619"/>
      <c r="G32" s="619"/>
      <c r="H32" s="619"/>
      <c r="I32" s="619"/>
      <c r="J32" s="619"/>
      <c r="K32" s="619"/>
      <c r="L32" s="619"/>
      <c r="M32" s="619"/>
      <c r="N32" s="619"/>
      <c r="O32" s="619"/>
      <c r="P32" s="619"/>
      <c r="Q32" s="620"/>
      <c r="R32" s="621">
        <v>581495</v>
      </c>
      <c r="S32" s="622"/>
      <c r="T32" s="622"/>
      <c r="U32" s="622"/>
      <c r="V32" s="622"/>
      <c r="W32" s="622"/>
      <c r="X32" s="622"/>
      <c r="Y32" s="623"/>
      <c r="Z32" s="659">
        <v>3.7</v>
      </c>
      <c r="AA32" s="659"/>
      <c r="AB32" s="659"/>
      <c r="AC32" s="659"/>
      <c r="AD32" s="660" t="s">
        <v>122</v>
      </c>
      <c r="AE32" s="660"/>
      <c r="AF32" s="660"/>
      <c r="AG32" s="660"/>
      <c r="AH32" s="660"/>
      <c r="AI32" s="660"/>
      <c r="AJ32" s="660"/>
      <c r="AK32" s="660"/>
      <c r="AL32" s="624" t="s">
        <v>122</v>
      </c>
      <c r="AM32" s="625"/>
      <c r="AN32" s="625"/>
      <c r="AO32" s="661"/>
      <c r="AP32" s="662"/>
      <c r="AQ32" s="663"/>
      <c r="AR32" s="663"/>
      <c r="AS32" s="663"/>
      <c r="AT32" s="694"/>
      <c r="AU32" s="202" t="s">
        <v>303</v>
      </c>
      <c r="AX32" s="618" t="s">
        <v>304</v>
      </c>
      <c r="AY32" s="619"/>
      <c r="AZ32" s="619"/>
      <c r="BA32" s="619"/>
      <c r="BB32" s="619"/>
      <c r="BC32" s="619"/>
      <c r="BD32" s="619"/>
      <c r="BE32" s="619"/>
      <c r="BF32" s="620"/>
      <c r="BG32" s="687">
        <v>99</v>
      </c>
      <c r="BH32" s="634"/>
      <c r="BI32" s="634"/>
      <c r="BJ32" s="634"/>
      <c r="BK32" s="634"/>
      <c r="BL32" s="634"/>
      <c r="BM32" s="625">
        <v>97.3</v>
      </c>
      <c r="BN32" s="634"/>
      <c r="BO32" s="634"/>
      <c r="BP32" s="634"/>
      <c r="BQ32" s="657"/>
      <c r="BR32" s="687">
        <v>99.3</v>
      </c>
      <c r="BS32" s="634"/>
      <c r="BT32" s="634"/>
      <c r="BU32" s="634"/>
      <c r="BV32" s="634"/>
      <c r="BW32" s="634"/>
      <c r="BX32" s="625">
        <v>97.7</v>
      </c>
      <c r="BY32" s="634"/>
      <c r="BZ32" s="634"/>
      <c r="CA32" s="634"/>
      <c r="CB32" s="657"/>
      <c r="CD32" s="644"/>
      <c r="CE32" s="645"/>
      <c r="CF32" s="618" t="s">
        <v>305</v>
      </c>
      <c r="CG32" s="619"/>
      <c r="CH32" s="619"/>
      <c r="CI32" s="619"/>
      <c r="CJ32" s="619"/>
      <c r="CK32" s="619"/>
      <c r="CL32" s="619"/>
      <c r="CM32" s="619"/>
      <c r="CN32" s="619"/>
      <c r="CO32" s="619"/>
      <c r="CP32" s="619"/>
      <c r="CQ32" s="620"/>
      <c r="CR32" s="621" t="s">
        <v>122</v>
      </c>
      <c r="CS32" s="622"/>
      <c r="CT32" s="622"/>
      <c r="CU32" s="622"/>
      <c r="CV32" s="622"/>
      <c r="CW32" s="622"/>
      <c r="CX32" s="622"/>
      <c r="CY32" s="623"/>
      <c r="CZ32" s="624" t="s">
        <v>122</v>
      </c>
      <c r="DA32" s="636"/>
      <c r="DB32" s="636"/>
      <c r="DC32" s="637"/>
      <c r="DD32" s="627" t="s">
        <v>122</v>
      </c>
      <c r="DE32" s="622"/>
      <c r="DF32" s="622"/>
      <c r="DG32" s="622"/>
      <c r="DH32" s="622"/>
      <c r="DI32" s="622"/>
      <c r="DJ32" s="622"/>
      <c r="DK32" s="623"/>
      <c r="DL32" s="627" t="s">
        <v>122</v>
      </c>
      <c r="DM32" s="622"/>
      <c r="DN32" s="622"/>
      <c r="DO32" s="622"/>
      <c r="DP32" s="622"/>
      <c r="DQ32" s="622"/>
      <c r="DR32" s="622"/>
      <c r="DS32" s="622"/>
      <c r="DT32" s="622"/>
      <c r="DU32" s="622"/>
      <c r="DV32" s="623"/>
      <c r="DW32" s="624" t="s">
        <v>122</v>
      </c>
      <c r="DX32" s="636"/>
      <c r="DY32" s="636"/>
      <c r="DZ32" s="636"/>
      <c r="EA32" s="636"/>
      <c r="EB32" s="636"/>
      <c r="EC32" s="648"/>
    </row>
    <row r="33" spans="2:133" ht="11.25" customHeight="1" x14ac:dyDescent="0.15">
      <c r="B33" s="618" t="s">
        <v>306</v>
      </c>
      <c r="C33" s="619"/>
      <c r="D33" s="619"/>
      <c r="E33" s="619"/>
      <c r="F33" s="619"/>
      <c r="G33" s="619"/>
      <c r="H33" s="619"/>
      <c r="I33" s="619"/>
      <c r="J33" s="619"/>
      <c r="K33" s="619"/>
      <c r="L33" s="619"/>
      <c r="M33" s="619"/>
      <c r="N33" s="619"/>
      <c r="O33" s="619"/>
      <c r="P33" s="619"/>
      <c r="Q33" s="620"/>
      <c r="R33" s="621">
        <v>19672</v>
      </c>
      <c r="S33" s="622"/>
      <c r="T33" s="622"/>
      <c r="U33" s="622"/>
      <c r="V33" s="622"/>
      <c r="W33" s="622"/>
      <c r="X33" s="622"/>
      <c r="Y33" s="623"/>
      <c r="Z33" s="659">
        <v>0.1</v>
      </c>
      <c r="AA33" s="659"/>
      <c r="AB33" s="659"/>
      <c r="AC33" s="659"/>
      <c r="AD33" s="660">
        <v>7072</v>
      </c>
      <c r="AE33" s="660"/>
      <c r="AF33" s="660"/>
      <c r="AG33" s="660"/>
      <c r="AH33" s="660"/>
      <c r="AI33" s="660"/>
      <c r="AJ33" s="660"/>
      <c r="AK33" s="660"/>
      <c r="AL33" s="624">
        <v>0.2</v>
      </c>
      <c r="AM33" s="625"/>
      <c r="AN33" s="625"/>
      <c r="AO33" s="661"/>
      <c r="AP33" s="664"/>
      <c r="AQ33" s="665"/>
      <c r="AR33" s="665"/>
      <c r="AS33" s="665"/>
      <c r="AT33" s="695"/>
      <c r="AU33" s="207"/>
      <c r="AV33" s="207"/>
      <c r="AW33" s="207"/>
      <c r="AX33" s="602" t="s">
        <v>307</v>
      </c>
      <c r="AY33" s="603"/>
      <c r="AZ33" s="603"/>
      <c r="BA33" s="603"/>
      <c r="BB33" s="603"/>
      <c r="BC33" s="603"/>
      <c r="BD33" s="603"/>
      <c r="BE33" s="603"/>
      <c r="BF33" s="604"/>
      <c r="BG33" s="682">
        <v>99.1</v>
      </c>
      <c r="BH33" s="606"/>
      <c r="BI33" s="606"/>
      <c r="BJ33" s="606"/>
      <c r="BK33" s="606"/>
      <c r="BL33" s="606"/>
      <c r="BM33" s="652">
        <v>94.4</v>
      </c>
      <c r="BN33" s="606"/>
      <c r="BO33" s="606"/>
      <c r="BP33" s="606"/>
      <c r="BQ33" s="669"/>
      <c r="BR33" s="682">
        <v>99.1</v>
      </c>
      <c r="BS33" s="606"/>
      <c r="BT33" s="606"/>
      <c r="BU33" s="606"/>
      <c r="BV33" s="606"/>
      <c r="BW33" s="606"/>
      <c r="BX33" s="652">
        <v>94.3</v>
      </c>
      <c r="BY33" s="606"/>
      <c r="BZ33" s="606"/>
      <c r="CA33" s="606"/>
      <c r="CB33" s="669"/>
      <c r="CD33" s="618" t="s">
        <v>308</v>
      </c>
      <c r="CE33" s="619"/>
      <c r="CF33" s="619"/>
      <c r="CG33" s="619"/>
      <c r="CH33" s="619"/>
      <c r="CI33" s="619"/>
      <c r="CJ33" s="619"/>
      <c r="CK33" s="619"/>
      <c r="CL33" s="619"/>
      <c r="CM33" s="619"/>
      <c r="CN33" s="619"/>
      <c r="CO33" s="619"/>
      <c r="CP33" s="619"/>
      <c r="CQ33" s="620"/>
      <c r="CR33" s="621">
        <v>8849736</v>
      </c>
      <c r="CS33" s="634"/>
      <c r="CT33" s="634"/>
      <c r="CU33" s="634"/>
      <c r="CV33" s="634"/>
      <c r="CW33" s="634"/>
      <c r="CX33" s="634"/>
      <c r="CY33" s="635"/>
      <c r="CZ33" s="624">
        <v>63.7</v>
      </c>
      <c r="DA33" s="636"/>
      <c r="DB33" s="636"/>
      <c r="DC33" s="637"/>
      <c r="DD33" s="627">
        <v>2056320</v>
      </c>
      <c r="DE33" s="634"/>
      <c r="DF33" s="634"/>
      <c r="DG33" s="634"/>
      <c r="DH33" s="634"/>
      <c r="DI33" s="634"/>
      <c r="DJ33" s="634"/>
      <c r="DK33" s="635"/>
      <c r="DL33" s="627">
        <v>1280475</v>
      </c>
      <c r="DM33" s="634"/>
      <c r="DN33" s="634"/>
      <c r="DO33" s="634"/>
      <c r="DP33" s="634"/>
      <c r="DQ33" s="634"/>
      <c r="DR33" s="634"/>
      <c r="DS33" s="634"/>
      <c r="DT33" s="634"/>
      <c r="DU33" s="634"/>
      <c r="DV33" s="635"/>
      <c r="DW33" s="624">
        <v>29.8</v>
      </c>
      <c r="DX33" s="636"/>
      <c r="DY33" s="636"/>
      <c r="DZ33" s="636"/>
      <c r="EA33" s="636"/>
      <c r="EB33" s="636"/>
      <c r="EC33" s="648"/>
    </row>
    <row r="34" spans="2:133" ht="11.25" customHeight="1" x14ac:dyDescent="0.15">
      <c r="B34" s="618" t="s">
        <v>309</v>
      </c>
      <c r="C34" s="619"/>
      <c r="D34" s="619"/>
      <c r="E34" s="619"/>
      <c r="F34" s="619"/>
      <c r="G34" s="619"/>
      <c r="H34" s="619"/>
      <c r="I34" s="619"/>
      <c r="J34" s="619"/>
      <c r="K34" s="619"/>
      <c r="L34" s="619"/>
      <c r="M34" s="619"/>
      <c r="N34" s="619"/>
      <c r="O34" s="619"/>
      <c r="P34" s="619"/>
      <c r="Q34" s="620"/>
      <c r="R34" s="621">
        <v>6869811</v>
      </c>
      <c r="S34" s="622"/>
      <c r="T34" s="622"/>
      <c r="U34" s="622"/>
      <c r="V34" s="622"/>
      <c r="W34" s="622"/>
      <c r="X34" s="622"/>
      <c r="Y34" s="623"/>
      <c r="Z34" s="659">
        <v>43.5</v>
      </c>
      <c r="AA34" s="659"/>
      <c r="AB34" s="659"/>
      <c r="AC34" s="659"/>
      <c r="AD34" s="660" t="s">
        <v>122</v>
      </c>
      <c r="AE34" s="660"/>
      <c r="AF34" s="660"/>
      <c r="AG34" s="660"/>
      <c r="AH34" s="660"/>
      <c r="AI34" s="660"/>
      <c r="AJ34" s="660"/>
      <c r="AK34" s="660"/>
      <c r="AL34" s="624" t="s">
        <v>122</v>
      </c>
      <c r="AM34" s="625"/>
      <c r="AN34" s="625"/>
      <c r="AO34" s="661"/>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18" t="s">
        <v>310</v>
      </c>
      <c r="CE34" s="619"/>
      <c r="CF34" s="619"/>
      <c r="CG34" s="619"/>
      <c r="CH34" s="619"/>
      <c r="CI34" s="619"/>
      <c r="CJ34" s="619"/>
      <c r="CK34" s="619"/>
      <c r="CL34" s="619"/>
      <c r="CM34" s="619"/>
      <c r="CN34" s="619"/>
      <c r="CO34" s="619"/>
      <c r="CP34" s="619"/>
      <c r="CQ34" s="620"/>
      <c r="CR34" s="621">
        <v>4445574</v>
      </c>
      <c r="CS34" s="622"/>
      <c r="CT34" s="622"/>
      <c r="CU34" s="622"/>
      <c r="CV34" s="622"/>
      <c r="CW34" s="622"/>
      <c r="CX34" s="622"/>
      <c r="CY34" s="623"/>
      <c r="CZ34" s="624">
        <v>32</v>
      </c>
      <c r="DA34" s="636"/>
      <c r="DB34" s="636"/>
      <c r="DC34" s="637"/>
      <c r="DD34" s="627">
        <v>620618</v>
      </c>
      <c r="DE34" s="622"/>
      <c r="DF34" s="622"/>
      <c r="DG34" s="622"/>
      <c r="DH34" s="622"/>
      <c r="DI34" s="622"/>
      <c r="DJ34" s="622"/>
      <c r="DK34" s="623"/>
      <c r="DL34" s="627">
        <v>337815</v>
      </c>
      <c r="DM34" s="622"/>
      <c r="DN34" s="622"/>
      <c r="DO34" s="622"/>
      <c r="DP34" s="622"/>
      <c r="DQ34" s="622"/>
      <c r="DR34" s="622"/>
      <c r="DS34" s="622"/>
      <c r="DT34" s="622"/>
      <c r="DU34" s="622"/>
      <c r="DV34" s="623"/>
      <c r="DW34" s="624">
        <v>7.9</v>
      </c>
      <c r="DX34" s="636"/>
      <c r="DY34" s="636"/>
      <c r="DZ34" s="636"/>
      <c r="EA34" s="636"/>
      <c r="EB34" s="636"/>
      <c r="EC34" s="648"/>
    </row>
    <row r="35" spans="2:133" ht="11.25" customHeight="1" x14ac:dyDescent="0.15">
      <c r="B35" s="618" t="s">
        <v>311</v>
      </c>
      <c r="C35" s="619"/>
      <c r="D35" s="619"/>
      <c r="E35" s="619"/>
      <c r="F35" s="619"/>
      <c r="G35" s="619"/>
      <c r="H35" s="619"/>
      <c r="I35" s="619"/>
      <c r="J35" s="619"/>
      <c r="K35" s="619"/>
      <c r="L35" s="619"/>
      <c r="M35" s="619"/>
      <c r="N35" s="619"/>
      <c r="O35" s="619"/>
      <c r="P35" s="619"/>
      <c r="Q35" s="620"/>
      <c r="R35" s="621">
        <v>1092106</v>
      </c>
      <c r="S35" s="622"/>
      <c r="T35" s="622"/>
      <c r="U35" s="622"/>
      <c r="V35" s="622"/>
      <c r="W35" s="622"/>
      <c r="X35" s="622"/>
      <c r="Y35" s="623"/>
      <c r="Z35" s="659">
        <v>6.9</v>
      </c>
      <c r="AA35" s="659"/>
      <c r="AB35" s="659"/>
      <c r="AC35" s="659"/>
      <c r="AD35" s="660" t="s">
        <v>122</v>
      </c>
      <c r="AE35" s="660"/>
      <c r="AF35" s="660"/>
      <c r="AG35" s="660"/>
      <c r="AH35" s="660"/>
      <c r="AI35" s="660"/>
      <c r="AJ35" s="660"/>
      <c r="AK35" s="660"/>
      <c r="AL35" s="624" t="s">
        <v>122</v>
      </c>
      <c r="AM35" s="625"/>
      <c r="AN35" s="625"/>
      <c r="AO35" s="661"/>
      <c r="AP35" s="210"/>
      <c r="AQ35" s="673" t="s">
        <v>312</v>
      </c>
      <c r="AR35" s="674"/>
      <c r="AS35" s="674"/>
      <c r="AT35" s="674"/>
      <c r="AU35" s="674"/>
      <c r="AV35" s="674"/>
      <c r="AW35" s="674"/>
      <c r="AX35" s="674"/>
      <c r="AY35" s="674"/>
      <c r="AZ35" s="674"/>
      <c r="BA35" s="674"/>
      <c r="BB35" s="674"/>
      <c r="BC35" s="674"/>
      <c r="BD35" s="674"/>
      <c r="BE35" s="674"/>
      <c r="BF35" s="675"/>
      <c r="BG35" s="673" t="s">
        <v>313</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314</v>
      </c>
      <c r="CE35" s="619"/>
      <c r="CF35" s="619"/>
      <c r="CG35" s="619"/>
      <c r="CH35" s="619"/>
      <c r="CI35" s="619"/>
      <c r="CJ35" s="619"/>
      <c r="CK35" s="619"/>
      <c r="CL35" s="619"/>
      <c r="CM35" s="619"/>
      <c r="CN35" s="619"/>
      <c r="CO35" s="619"/>
      <c r="CP35" s="619"/>
      <c r="CQ35" s="620"/>
      <c r="CR35" s="621">
        <v>60319</v>
      </c>
      <c r="CS35" s="634"/>
      <c r="CT35" s="634"/>
      <c r="CU35" s="634"/>
      <c r="CV35" s="634"/>
      <c r="CW35" s="634"/>
      <c r="CX35" s="634"/>
      <c r="CY35" s="635"/>
      <c r="CZ35" s="624">
        <v>0.4</v>
      </c>
      <c r="DA35" s="636"/>
      <c r="DB35" s="636"/>
      <c r="DC35" s="637"/>
      <c r="DD35" s="627">
        <v>22292</v>
      </c>
      <c r="DE35" s="634"/>
      <c r="DF35" s="634"/>
      <c r="DG35" s="634"/>
      <c r="DH35" s="634"/>
      <c r="DI35" s="634"/>
      <c r="DJ35" s="634"/>
      <c r="DK35" s="635"/>
      <c r="DL35" s="627">
        <v>21306</v>
      </c>
      <c r="DM35" s="634"/>
      <c r="DN35" s="634"/>
      <c r="DO35" s="634"/>
      <c r="DP35" s="634"/>
      <c r="DQ35" s="634"/>
      <c r="DR35" s="634"/>
      <c r="DS35" s="634"/>
      <c r="DT35" s="634"/>
      <c r="DU35" s="634"/>
      <c r="DV35" s="635"/>
      <c r="DW35" s="624">
        <v>0.5</v>
      </c>
      <c r="DX35" s="636"/>
      <c r="DY35" s="636"/>
      <c r="DZ35" s="636"/>
      <c r="EA35" s="636"/>
      <c r="EB35" s="636"/>
      <c r="EC35" s="648"/>
    </row>
    <row r="36" spans="2:133" ht="11.25" customHeight="1" x14ac:dyDescent="0.15">
      <c r="B36" s="618" t="s">
        <v>315</v>
      </c>
      <c r="C36" s="619"/>
      <c r="D36" s="619"/>
      <c r="E36" s="619"/>
      <c r="F36" s="619"/>
      <c r="G36" s="619"/>
      <c r="H36" s="619"/>
      <c r="I36" s="619"/>
      <c r="J36" s="619"/>
      <c r="K36" s="619"/>
      <c r="L36" s="619"/>
      <c r="M36" s="619"/>
      <c r="N36" s="619"/>
      <c r="O36" s="619"/>
      <c r="P36" s="619"/>
      <c r="Q36" s="620"/>
      <c r="R36" s="621">
        <v>171957</v>
      </c>
      <c r="S36" s="622"/>
      <c r="T36" s="622"/>
      <c r="U36" s="622"/>
      <c r="V36" s="622"/>
      <c r="W36" s="622"/>
      <c r="X36" s="622"/>
      <c r="Y36" s="623"/>
      <c r="Z36" s="659">
        <v>1.1000000000000001</v>
      </c>
      <c r="AA36" s="659"/>
      <c r="AB36" s="659"/>
      <c r="AC36" s="659"/>
      <c r="AD36" s="660" t="s">
        <v>122</v>
      </c>
      <c r="AE36" s="660"/>
      <c r="AF36" s="660"/>
      <c r="AG36" s="660"/>
      <c r="AH36" s="660"/>
      <c r="AI36" s="660"/>
      <c r="AJ36" s="660"/>
      <c r="AK36" s="660"/>
      <c r="AL36" s="624" t="s">
        <v>122</v>
      </c>
      <c r="AM36" s="625"/>
      <c r="AN36" s="625"/>
      <c r="AO36" s="661"/>
      <c r="AP36" s="210"/>
      <c r="AQ36" s="670" t="s">
        <v>316</v>
      </c>
      <c r="AR36" s="671"/>
      <c r="AS36" s="671"/>
      <c r="AT36" s="671"/>
      <c r="AU36" s="671"/>
      <c r="AV36" s="671"/>
      <c r="AW36" s="671"/>
      <c r="AX36" s="671"/>
      <c r="AY36" s="672"/>
      <c r="AZ36" s="676">
        <v>693975</v>
      </c>
      <c r="BA36" s="677"/>
      <c r="BB36" s="677"/>
      <c r="BC36" s="677"/>
      <c r="BD36" s="677"/>
      <c r="BE36" s="677"/>
      <c r="BF36" s="678"/>
      <c r="BG36" s="679" t="s">
        <v>317</v>
      </c>
      <c r="BH36" s="680"/>
      <c r="BI36" s="680"/>
      <c r="BJ36" s="680"/>
      <c r="BK36" s="680"/>
      <c r="BL36" s="680"/>
      <c r="BM36" s="680"/>
      <c r="BN36" s="680"/>
      <c r="BO36" s="680"/>
      <c r="BP36" s="680"/>
      <c r="BQ36" s="680"/>
      <c r="BR36" s="680"/>
      <c r="BS36" s="680"/>
      <c r="BT36" s="680"/>
      <c r="BU36" s="681"/>
      <c r="BV36" s="676">
        <v>36913</v>
      </c>
      <c r="BW36" s="677"/>
      <c r="BX36" s="677"/>
      <c r="BY36" s="677"/>
      <c r="BZ36" s="677"/>
      <c r="CA36" s="677"/>
      <c r="CB36" s="678"/>
      <c r="CD36" s="618" t="s">
        <v>318</v>
      </c>
      <c r="CE36" s="619"/>
      <c r="CF36" s="619"/>
      <c r="CG36" s="619"/>
      <c r="CH36" s="619"/>
      <c r="CI36" s="619"/>
      <c r="CJ36" s="619"/>
      <c r="CK36" s="619"/>
      <c r="CL36" s="619"/>
      <c r="CM36" s="619"/>
      <c r="CN36" s="619"/>
      <c r="CO36" s="619"/>
      <c r="CP36" s="619"/>
      <c r="CQ36" s="620"/>
      <c r="CR36" s="621">
        <v>650365</v>
      </c>
      <c r="CS36" s="622"/>
      <c r="CT36" s="622"/>
      <c r="CU36" s="622"/>
      <c r="CV36" s="622"/>
      <c r="CW36" s="622"/>
      <c r="CX36" s="622"/>
      <c r="CY36" s="623"/>
      <c r="CZ36" s="624">
        <v>4.7</v>
      </c>
      <c r="DA36" s="636"/>
      <c r="DB36" s="636"/>
      <c r="DC36" s="637"/>
      <c r="DD36" s="627">
        <v>564361</v>
      </c>
      <c r="DE36" s="622"/>
      <c r="DF36" s="622"/>
      <c r="DG36" s="622"/>
      <c r="DH36" s="622"/>
      <c r="DI36" s="622"/>
      <c r="DJ36" s="622"/>
      <c r="DK36" s="623"/>
      <c r="DL36" s="627">
        <v>391149</v>
      </c>
      <c r="DM36" s="622"/>
      <c r="DN36" s="622"/>
      <c r="DO36" s="622"/>
      <c r="DP36" s="622"/>
      <c r="DQ36" s="622"/>
      <c r="DR36" s="622"/>
      <c r="DS36" s="622"/>
      <c r="DT36" s="622"/>
      <c r="DU36" s="622"/>
      <c r="DV36" s="623"/>
      <c r="DW36" s="624">
        <v>9.1</v>
      </c>
      <c r="DX36" s="636"/>
      <c r="DY36" s="636"/>
      <c r="DZ36" s="636"/>
      <c r="EA36" s="636"/>
      <c r="EB36" s="636"/>
      <c r="EC36" s="648"/>
    </row>
    <row r="37" spans="2:133" ht="11.25" customHeight="1" x14ac:dyDescent="0.15">
      <c r="B37" s="618" t="s">
        <v>319</v>
      </c>
      <c r="C37" s="619"/>
      <c r="D37" s="619"/>
      <c r="E37" s="619"/>
      <c r="F37" s="619"/>
      <c r="G37" s="619"/>
      <c r="H37" s="619"/>
      <c r="I37" s="619"/>
      <c r="J37" s="619"/>
      <c r="K37" s="619"/>
      <c r="L37" s="619"/>
      <c r="M37" s="619"/>
      <c r="N37" s="619"/>
      <c r="O37" s="619"/>
      <c r="P37" s="619"/>
      <c r="Q37" s="620"/>
      <c r="R37" s="621">
        <v>193508</v>
      </c>
      <c r="S37" s="622"/>
      <c r="T37" s="622"/>
      <c r="U37" s="622"/>
      <c r="V37" s="622"/>
      <c r="W37" s="622"/>
      <c r="X37" s="622"/>
      <c r="Y37" s="623"/>
      <c r="Z37" s="659">
        <v>1.2</v>
      </c>
      <c r="AA37" s="659"/>
      <c r="AB37" s="659"/>
      <c r="AC37" s="659"/>
      <c r="AD37" s="660">
        <v>908</v>
      </c>
      <c r="AE37" s="660"/>
      <c r="AF37" s="660"/>
      <c r="AG37" s="660"/>
      <c r="AH37" s="660"/>
      <c r="AI37" s="660"/>
      <c r="AJ37" s="660"/>
      <c r="AK37" s="660"/>
      <c r="AL37" s="624">
        <v>0</v>
      </c>
      <c r="AM37" s="625"/>
      <c r="AN37" s="625"/>
      <c r="AO37" s="661"/>
      <c r="AQ37" s="654" t="s">
        <v>320</v>
      </c>
      <c r="AR37" s="655"/>
      <c r="AS37" s="655"/>
      <c r="AT37" s="655"/>
      <c r="AU37" s="655"/>
      <c r="AV37" s="655"/>
      <c r="AW37" s="655"/>
      <c r="AX37" s="655"/>
      <c r="AY37" s="656"/>
      <c r="AZ37" s="621">
        <v>23820</v>
      </c>
      <c r="BA37" s="622"/>
      <c r="BB37" s="622"/>
      <c r="BC37" s="622"/>
      <c r="BD37" s="634"/>
      <c r="BE37" s="634"/>
      <c r="BF37" s="657"/>
      <c r="BG37" s="618" t="s">
        <v>321</v>
      </c>
      <c r="BH37" s="619"/>
      <c r="BI37" s="619"/>
      <c r="BJ37" s="619"/>
      <c r="BK37" s="619"/>
      <c r="BL37" s="619"/>
      <c r="BM37" s="619"/>
      <c r="BN37" s="619"/>
      <c r="BO37" s="619"/>
      <c r="BP37" s="619"/>
      <c r="BQ37" s="619"/>
      <c r="BR37" s="619"/>
      <c r="BS37" s="619"/>
      <c r="BT37" s="619"/>
      <c r="BU37" s="620"/>
      <c r="BV37" s="621">
        <v>15639</v>
      </c>
      <c r="BW37" s="622"/>
      <c r="BX37" s="622"/>
      <c r="BY37" s="622"/>
      <c r="BZ37" s="622"/>
      <c r="CA37" s="622"/>
      <c r="CB37" s="658"/>
      <c r="CD37" s="618" t="s">
        <v>322</v>
      </c>
      <c r="CE37" s="619"/>
      <c r="CF37" s="619"/>
      <c r="CG37" s="619"/>
      <c r="CH37" s="619"/>
      <c r="CI37" s="619"/>
      <c r="CJ37" s="619"/>
      <c r="CK37" s="619"/>
      <c r="CL37" s="619"/>
      <c r="CM37" s="619"/>
      <c r="CN37" s="619"/>
      <c r="CO37" s="619"/>
      <c r="CP37" s="619"/>
      <c r="CQ37" s="620"/>
      <c r="CR37" s="621">
        <v>379689</v>
      </c>
      <c r="CS37" s="634"/>
      <c r="CT37" s="634"/>
      <c r="CU37" s="634"/>
      <c r="CV37" s="634"/>
      <c r="CW37" s="634"/>
      <c r="CX37" s="634"/>
      <c r="CY37" s="635"/>
      <c r="CZ37" s="624">
        <v>2.7</v>
      </c>
      <c r="DA37" s="636"/>
      <c r="DB37" s="636"/>
      <c r="DC37" s="637"/>
      <c r="DD37" s="627">
        <v>365539</v>
      </c>
      <c r="DE37" s="634"/>
      <c r="DF37" s="634"/>
      <c r="DG37" s="634"/>
      <c r="DH37" s="634"/>
      <c r="DI37" s="634"/>
      <c r="DJ37" s="634"/>
      <c r="DK37" s="635"/>
      <c r="DL37" s="627">
        <v>321374</v>
      </c>
      <c r="DM37" s="634"/>
      <c r="DN37" s="634"/>
      <c r="DO37" s="634"/>
      <c r="DP37" s="634"/>
      <c r="DQ37" s="634"/>
      <c r="DR37" s="634"/>
      <c r="DS37" s="634"/>
      <c r="DT37" s="634"/>
      <c r="DU37" s="634"/>
      <c r="DV37" s="635"/>
      <c r="DW37" s="624">
        <v>7.5</v>
      </c>
      <c r="DX37" s="636"/>
      <c r="DY37" s="636"/>
      <c r="DZ37" s="636"/>
      <c r="EA37" s="636"/>
      <c r="EB37" s="636"/>
      <c r="EC37" s="648"/>
    </row>
    <row r="38" spans="2:133" ht="11.25" customHeight="1" x14ac:dyDescent="0.15">
      <c r="B38" s="618" t="s">
        <v>323</v>
      </c>
      <c r="C38" s="619"/>
      <c r="D38" s="619"/>
      <c r="E38" s="619"/>
      <c r="F38" s="619"/>
      <c r="G38" s="619"/>
      <c r="H38" s="619"/>
      <c r="I38" s="619"/>
      <c r="J38" s="619"/>
      <c r="K38" s="619"/>
      <c r="L38" s="619"/>
      <c r="M38" s="619"/>
      <c r="N38" s="619"/>
      <c r="O38" s="619"/>
      <c r="P38" s="619"/>
      <c r="Q38" s="620"/>
      <c r="R38" s="621">
        <v>575119</v>
      </c>
      <c r="S38" s="622"/>
      <c r="T38" s="622"/>
      <c r="U38" s="622"/>
      <c r="V38" s="622"/>
      <c r="W38" s="622"/>
      <c r="X38" s="622"/>
      <c r="Y38" s="623"/>
      <c r="Z38" s="659">
        <v>3.6</v>
      </c>
      <c r="AA38" s="659"/>
      <c r="AB38" s="659"/>
      <c r="AC38" s="659"/>
      <c r="AD38" s="660" t="s">
        <v>122</v>
      </c>
      <c r="AE38" s="660"/>
      <c r="AF38" s="660"/>
      <c r="AG38" s="660"/>
      <c r="AH38" s="660"/>
      <c r="AI38" s="660"/>
      <c r="AJ38" s="660"/>
      <c r="AK38" s="660"/>
      <c r="AL38" s="624" t="s">
        <v>122</v>
      </c>
      <c r="AM38" s="625"/>
      <c r="AN38" s="625"/>
      <c r="AO38" s="661"/>
      <c r="AQ38" s="654" t="s">
        <v>324</v>
      </c>
      <c r="AR38" s="655"/>
      <c r="AS38" s="655"/>
      <c r="AT38" s="655"/>
      <c r="AU38" s="655"/>
      <c r="AV38" s="655"/>
      <c r="AW38" s="655"/>
      <c r="AX38" s="655"/>
      <c r="AY38" s="656"/>
      <c r="AZ38" s="621" t="s">
        <v>122</v>
      </c>
      <c r="BA38" s="622"/>
      <c r="BB38" s="622"/>
      <c r="BC38" s="622"/>
      <c r="BD38" s="634"/>
      <c r="BE38" s="634"/>
      <c r="BF38" s="657"/>
      <c r="BG38" s="618" t="s">
        <v>325</v>
      </c>
      <c r="BH38" s="619"/>
      <c r="BI38" s="619"/>
      <c r="BJ38" s="619"/>
      <c r="BK38" s="619"/>
      <c r="BL38" s="619"/>
      <c r="BM38" s="619"/>
      <c r="BN38" s="619"/>
      <c r="BO38" s="619"/>
      <c r="BP38" s="619"/>
      <c r="BQ38" s="619"/>
      <c r="BR38" s="619"/>
      <c r="BS38" s="619"/>
      <c r="BT38" s="619"/>
      <c r="BU38" s="620"/>
      <c r="BV38" s="621">
        <v>1374</v>
      </c>
      <c r="BW38" s="622"/>
      <c r="BX38" s="622"/>
      <c r="BY38" s="622"/>
      <c r="BZ38" s="622"/>
      <c r="CA38" s="622"/>
      <c r="CB38" s="658"/>
      <c r="CD38" s="618" t="s">
        <v>326</v>
      </c>
      <c r="CE38" s="619"/>
      <c r="CF38" s="619"/>
      <c r="CG38" s="619"/>
      <c r="CH38" s="619"/>
      <c r="CI38" s="619"/>
      <c r="CJ38" s="619"/>
      <c r="CK38" s="619"/>
      <c r="CL38" s="619"/>
      <c r="CM38" s="619"/>
      <c r="CN38" s="619"/>
      <c r="CO38" s="619"/>
      <c r="CP38" s="619"/>
      <c r="CQ38" s="620"/>
      <c r="CR38" s="621">
        <v>670155</v>
      </c>
      <c r="CS38" s="622"/>
      <c r="CT38" s="622"/>
      <c r="CU38" s="622"/>
      <c r="CV38" s="622"/>
      <c r="CW38" s="622"/>
      <c r="CX38" s="622"/>
      <c r="CY38" s="623"/>
      <c r="CZ38" s="624">
        <v>4.8</v>
      </c>
      <c r="DA38" s="636"/>
      <c r="DB38" s="636"/>
      <c r="DC38" s="637"/>
      <c r="DD38" s="627">
        <v>553274</v>
      </c>
      <c r="DE38" s="622"/>
      <c r="DF38" s="622"/>
      <c r="DG38" s="622"/>
      <c r="DH38" s="622"/>
      <c r="DI38" s="622"/>
      <c r="DJ38" s="622"/>
      <c r="DK38" s="623"/>
      <c r="DL38" s="627">
        <v>530205</v>
      </c>
      <c r="DM38" s="622"/>
      <c r="DN38" s="622"/>
      <c r="DO38" s="622"/>
      <c r="DP38" s="622"/>
      <c r="DQ38" s="622"/>
      <c r="DR38" s="622"/>
      <c r="DS38" s="622"/>
      <c r="DT38" s="622"/>
      <c r="DU38" s="622"/>
      <c r="DV38" s="623"/>
      <c r="DW38" s="624">
        <v>12.4</v>
      </c>
      <c r="DX38" s="636"/>
      <c r="DY38" s="636"/>
      <c r="DZ38" s="636"/>
      <c r="EA38" s="636"/>
      <c r="EB38" s="636"/>
      <c r="EC38" s="648"/>
    </row>
    <row r="39" spans="2:133" ht="11.25" customHeight="1" x14ac:dyDescent="0.15">
      <c r="B39" s="618" t="s">
        <v>327</v>
      </c>
      <c r="C39" s="619"/>
      <c r="D39" s="619"/>
      <c r="E39" s="619"/>
      <c r="F39" s="619"/>
      <c r="G39" s="619"/>
      <c r="H39" s="619"/>
      <c r="I39" s="619"/>
      <c r="J39" s="619"/>
      <c r="K39" s="619"/>
      <c r="L39" s="619"/>
      <c r="M39" s="619"/>
      <c r="N39" s="619"/>
      <c r="O39" s="619"/>
      <c r="P39" s="619"/>
      <c r="Q39" s="620"/>
      <c r="R39" s="621" t="s">
        <v>122</v>
      </c>
      <c r="S39" s="622"/>
      <c r="T39" s="622"/>
      <c r="U39" s="622"/>
      <c r="V39" s="622"/>
      <c r="W39" s="622"/>
      <c r="X39" s="622"/>
      <c r="Y39" s="623"/>
      <c r="Z39" s="659" t="s">
        <v>122</v>
      </c>
      <c r="AA39" s="659"/>
      <c r="AB39" s="659"/>
      <c r="AC39" s="659"/>
      <c r="AD39" s="660" t="s">
        <v>122</v>
      </c>
      <c r="AE39" s="660"/>
      <c r="AF39" s="660"/>
      <c r="AG39" s="660"/>
      <c r="AH39" s="660"/>
      <c r="AI39" s="660"/>
      <c r="AJ39" s="660"/>
      <c r="AK39" s="660"/>
      <c r="AL39" s="624" t="s">
        <v>122</v>
      </c>
      <c r="AM39" s="625"/>
      <c r="AN39" s="625"/>
      <c r="AO39" s="661"/>
      <c r="AQ39" s="654" t="s">
        <v>328</v>
      </c>
      <c r="AR39" s="655"/>
      <c r="AS39" s="655"/>
      <c r="AT39" s="655"/>
      <c r="AU39" s="655"/>
      <c r="AV39" s="655"/>
      <c r="AW39" s="655"/>
      <c r="AX39" s="655"/>
      <c r="AY39" s="656"/>
      <c r="AZ39" s="621" t="s">
        <v>122</v>
      </c>
      <c r="BA39" s="622"/>
      <c r="BB39" s="622"/>
      <c r="BC39" s="622"/>
      <c r="BD39" s="634"/>
      <c r="BE39" s="634"/>
      <c r="BF39" s="657"/>
      <c r="BG39" s="618" t="s">
        <v>329</v>
      </c>
      <c r="BH39" s="619"/>
      <c r="BI39" s="619"/>
      <c r="BJ39" s="619"/>
      <c r="BK39" s="619"/>
      <c r="BL39" s="619"/>
      <c r="BM39" s="619"/>
      <c r="BN39" s="619"/>
      <c r="BO39" s="619"/>
      <c r="BP39" s="619"/>
      <c r="BQ39" s="619"/>
      <c r="BR39" s="619"/>
      <c r="BS39" s="619"/>
      <c r="BT39" s="619"/>
      <c r="BU39" s="620"/>
      <c r="BV39" s="621">
        <v>2073</v>
      </c>
      <c r="BW39" s="622"/>
      <c r="BX39" s="622"/>
      <c r="BY39" s="622"/>
      <c r="BZ39" s="622"/>
      <c r="CA39" s="622"/>
      <c r="CB39" s="658"/>
      <c r="CD39" s="618" t="s">
        <v>330</v>
      </c>
      <c r="CE39" s="619"/>
      <c r="CF39" s="619"/>
      <c r="CG39" s="619"/>
      <c r="CH39" s="619"/>
      <c r="CI39" s="619"/>
      <c r="CJ39" s="619"/>
      <c r="CK39" s="619"/>
      <c r="CL39" s="619"/>
      <c r="CM39" s="619"/>
      <c r="CN39" s="619"/>
      <c r="CO39" s="619"/>
      <c r="CP39" s="619"/>
      <c r="CQ39" s="620"/>
      <c r="CR39" s="621">
        <v>3023323</v>
      </c>
      <c r="CS39" s="634"/>
      <c r="CT39" s="634"/>
      <c r="CU39" s="634"/>
      <c r="CV39" s="634"/>
      <c r="CW39" s="634"/>
      <c r="CX39" s="634"/>
      <c r="CY39" s="635"/>
      <c r="CZ39" s="624">
        <v>21.7</v>
      </c>
      <c r="DA39" s="636"/>
      <c r="DB39" s="636"/>
      <c r="DC39" s="637"/>
      <c r="DD39" s="627">
        <v>295775</v>
      </c>
      <c r="DE39" s="634"/>
      <c r="DF39" s="634"/>
      <c r="DG39" s="634"/>
      <c r="DH39" s="634"/>
      <c r="DI39" s="634"/>
      <c r="DJ39" s="634"/>
      <c r="DK39" s="635"/>
      <c r="DL39" s="627" t="s">
        <v>122</v>
      </c>
      <c r="DM39" s="634"/>
      <c r="DN39" s="634"/>
      <c r="DO39" s="634"/>
      <c r="DP39" s="634"/>
      <c r="DQ39" s="634"/>
      <c r="DR39" s="634"/>
      <c r="DS39" s="634"/>
      <c r="DT39" s="634"/>
      <c r="DU39" s="634"/>
      <c r="DV39" s="635"/>
      <c r="DW39" s="624" t="s">
        <v>122</v>
      </c>
      <c r="DX39" s="636"/>
      <c r="DY39" s="636"/>
      <c r="DZ39" s="636"/>
      <c r="EA39" s="636"/>
      <c r="EB39" s="636"/>
      <c r="EC39" s="648"/>
    </row>
    <row r="40" spans="2:133" ht="11.25" customHeight="1" x14ac:dyDescent="0.15">
      <c r="B40" s="618" t="s">
        <v>331</v>
      </c>
      <c r="C40" s="619"/>
      <c r="D40" s="619"/>
      <c r="E40" s="619"/>
      <c r="F40" s="619"/>
      <c r="G40" s="619"/>
      <c r="H40" s="619"/>
      <c r="I40" s="619"/>
      <c r="J40" s="619"/>
      <c r="K40" s="619"/>
      <c r="L40" s="619"/>
      <c r="M40" s="619"/>
      <c r="N40" s="619"/>
      <c r="O40" s="619"/>
      <c r="P40" s="619"/>
      <c r="Q40" s="620"/>
      <c r="R40" s="621">
        <v>9619</v>
      </c>
      <c r="S40" s="622"/>
      <c r="T40" s="622"/>
      <c r="U40" s="622"/>
      <c r="V40" s="622"/>
      <c r="W40" s="622"/>
      <c r="X40" s="622"/>
      <c r="Y40" s="623"/>
      <c r="Z40" s="659">
        <v>0.1</v>
      </c>
      <c r="AA40" s="659"/>
      <c r="AB40" s="659"/>
      <c r="AC40" s="659"/>
      <c r="AD40" s="660" t="s">
        <v>122</v>
      </c>
      <c r="AE40" s="660"/>
      <c r="AF40" s="660"/>
      <c r="AG40" s="660"/>
      <c r="AH40" s="660"/>
      <c r="AI40" s="660"/>
      <c r="AJ40" s="660"/>
      <c r="AK40" s="660"/>
      <c r="AL40" s="624" t="s">
        <v>122</v>
      </c>
      <c r="AM40" s="625"/>
      <c r="AN40" s="625"/>
      <c r="AO40" s="661"/>
      <c r="AQ40" s="654" t="s">
        <v>332</v>
      </c>
      <c r="AR40" s="655"/>
      <c r="AS40" s="655"/>
      <c r="AT40" s="655"/>
      <c r="AU40" s="655"/>
      <c r="AV40" s="655"/>
      <c r="AW40" s="655"/>
      <c r="AX40" s="655"/>
      <c r="AY40" s="656"/>
      <c r="AZ40" s="621" t="s">
        <v>122</v>
      </c>
      <c r="BA40" s="622"/>
      <c r="BB40" s="622"/>
      <c r="BC40" s="622"/>
      <c r="BD40" s="634"/>
      <c r="BE40" s="634"/>
      <c r="BF40" s="657"/>
      <c r="BG40" s="662" t="s">
        <v>333</v>
      </c>
      <c r="BH40" s="663"/>
      <c r="BI40" s="663"/>
      <c r="BJ40" s="663"/>
      <c r="BK40" s="663"/>
      <c r="BL40" s="211"/>
      <c r="BM40" s="619" t="s">
        <v>334</v>
      </c>
      <c r="BN40" s="619"/>
      <c r="BO40" s="619"/>
      <c r="BP40" s="619"/>
      <c r="BQ40" s="619"/>
      <c r="BR40" s="619"/>
      <c r="BS40" s="619"/>
      <c r="BT40" s="619"/>
      <c r="BU40" s="620"/>
      <c r="BV40" s="621">
        <v>107</v>
      </c>
      <c r="BW40" s="622"/>
      <c r="BX40" s="622"/>
      <c r="BY40" s="622"/>
      <c r="BZ40" s="622"/>
      <c r="CA40" s="622"/>
      <c r="CB40" s="658"/>
      <c r="CD40" s="618" t="s">
        <v>335</v>
      </c>
      <c r="CE40" s="619"/>
      <c r="CF40" s="619"/>
      <c r="CG40" s="619"/>
      <c r="CH40" s="619"/>
      <c r="CI40" s="619"/>
      <c r="CJ40" s="619"/>
      <c r="CK40" s="619"/>
      <c r="CL40" s="619"/>
      <c r="CM40" s="619"/>
      <c r="CN40" s="619"/>
      <c r="CO40" s="619"/>
      <c r="CP40" s="619"/>
      <c r="CQ40" s="620"/>
      <c r="CR40" s="621" t="s">
        <v>122</v>
      </c>
      <c r="CS40" s="622"/>
      <c r="CT40" s="622"/>
      <c r="CU40" s="622"/>
      <c r="CV40" s="622"/>
      <c r="CW40" s="622"/>
      <c r="CX40" s="622"/>
      <c r="CY40" s="623"/>
      <c r="CZ40" s="624" t="s">
        <v>122</v>
      </c>
      <c r="DA40" s="636"/>
      <c r="DB40" s="636"/>
      <c r="DC40" s="637"/>
      <c r="DD40" s="627" t="s">
        <v>122</v>
      </c>
      <c r="DE40" s="622"/>
      <c r="DF40" s="622"/>
      <c r="DG40" s="622"/>
      <c r="DH40" s="622"/>
      <c r="DI40" s="622"/>
      <c r="DJ40" s="622"/>
      <c r="DK40" s="623"/>
      <c r="DL40" s="627" t="s">
        <v>122</v>
      </c>
      <c r="DM40" s="622"/>
      <c r="DN40" s="622"/>
      <c r="DO40" s="622"/>
      <c r="DP40" s="622"/>
      <c r="DQ40" s="622"/>
      <c r="DR40" s="622"/>
      <c r="DS40" s="622"/>
      <c r="DT40" s="622"/>
      <c r="DU40" s="622"/>
      <c r="DV40" s="623"/>
      <c r="DW40" s="624" t="s">
        <v>122</v>
      </c>
      <c r="DX40" s="636"/>
      <c r="DY40" s="636"/>
      <c r="DZ40" s="636"/>
      <c r="EA40" s="636"/>
      <c r="EB40" s="636"/>
      <c r="EC40" s="648"/>
    </row>
    <row r="41" spans="2:133" ht="11.25" customHeight="1" x14ac:dyDescent="0.15">
      <c r="B41" s="602" t="s">
        <v>336</v>
      </c>
      <c r="C41" s="603"/>
      <c r="D41" s="603"/>
      <c r="E41" s="603"/>
      <c r="F41" s="603"/>
      <c r="G41" s="603"/>
      <c r="H41" s="603"/>
      <c r="I41" s="603"/>
      <c r="J41" s="603"/>
      <c r="K41" s="603"/>
      <c r="L41" s="603"/>
      <c r="M41" s="603"/>
      <c r="N41" s="603"/>
      <c r="O41" s="603"/>
      <c r="P41" s="603"/>
      <c r="Q41" s="604"/>
      <c r="R41" s="605">
        <v>15782466</v>
      </c>
      <c r="S41" s="646"/>
      <c r="T41" s="646"/>
      <c r="U41" s="646"/>
      <c r="V41" s="646"/>
      <c r="W41" s="646"/>
      <c r="X41" s="646"/>
      <c r="Y41" s="649"/>
      <c r="Z41" s="650">
        <v>100</v>
      </c>
      <c r="AA41" s="650"/>
      <c r="AB41" s="650"/>
      <c r="AC41" s="650"/>
      <c r="AD41" s="651">
        <v>4282863</v>
      </c>
      <c r="AE41" s="651"/>
      <c r="AF41" s="651"/>
      <c r="AG41" s="651"/>
      <c r="AH41" s="651"/>
      <c r="AI41" s="651"/>
      <c r="AJ41" s="651"/>
      <c r="AK41" s="651"/>
      <c r="AL41" s="608">
        <v>100</v>
      </c>
      <c r="AM41" s="652"/>
      <c r="AN41" s="652"/>
      <c r="AO41" s="653"/>
      <c r="AQ41" s="654" t="s">
        <v>337</v>
      </c>
      <c r="AR41" s="655"/>
      <c r="AS41" s="655"/>
      <c r="AT41" s="655"/>
      <c r="AU41" s="655"/>
      <c r="AV41" s="655"/>
      <c r="AW41" s="655"/>
      <c r="AX41" s="655"/>
      <c r="AY41" s="656"/>
      <c r="AZ41" s="621">
        <v>128265</v>
      </c>
      <c r="BA41" s="622"/>
      <c r="BB41" s="622"/>
      <c r="BC41" s="622"/>
      <c r="BD41" s="634"/>
      <c r="BE41" s="634"/>
      <c r="BF41" s="657"/>
      <c r="BG41" s="662"/>
      <c r="BH41" s="663"/>
      <c r="BI41" s="663"/>
      <c r="BJ41" s="663"/>
      <c r="BK41" s="663"/>
      <c r="BL41" s="211"/>
      <c r="BM41" s="619" t="s">
        <v>338</v>
      </c>
      <c r="BN41" s="619"/>
      <c r="BO41" s="619"/>
      <c r="BP41" s="619"/>
      <c r="BQ41" s="619"/>
      <c r="BR41" s="619"/>
      <c r="BS41" s="619"/>
      <c r="BT41" s="619"/>
      <c r="BU41" s="620"/>
      <c r="BV41" s="621">
        <v>1</v>
      </c>
      <c r="BW41" s="622"/>
      <c r="BX41" s="622"/>
      <c r="BY41" s="622"/>
      <c r="BZ41" s="622"/>
      <c r="CA41" s="622"/>
      <c r="CB41" s="658"/>
      <c r="CD41" s="618" t="s">
        <v>339</v>
      </c>
      <c r="CE41" s="619"/>
      <c r="CF41" s="619"/>
      <c r="CG41" s="619"/>
      <c r="CH41" s="619"/>
      <c r="CI41" s="619"/>
      <c r="CJ41" s="619"/>
      <c r="CK41" s="619"/>
      <c r="CL41" s="619"/>
      <c r="CM41" s="619"/>
      <c r="CN41" s="619"/>
      <c r="CO41" s="619"/>
      <c r="CP41" s="619"/>
      <c r="CQ41" s="620"/>
      <c r="CR41" s="621" t="s">
        <v>122</v>
      </c>
      <c r="CS41" s="634"/>
      <c r="CT41" s="634"/>
      <c r="CU41" s="634"/>
      <c r="CV41" s="634"/>
      <c r="CW41" s="634"/>
      <c r="CX41" s="634"/>
      <c r="CY41" s="635"/>
      <c r="CZ41" s="624" t="s">
        <v>122</v>
      </c>
      <c r="DA41" s="636"/>
      <c r="DB41" s="636"/>
      <c r="DC41" s="637"/>
      <c r="DD41" s="627" t="s">
        <v>122</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15">
      <c r="AQ42" s="666" t="s">
        <v>340</v>
      </c>
      <c r="AR42" s="667"/>
      <c r="AS42" s="667"/>
      <c r="AT42" s="667"/>
      <c r="AU42" s="667"/>
      <c r="AV42" s="667"/>
      <c r="AW42" s="667"/>
      <c r="AX42" s="667"/>
      <c r="AY42" s="668"/>
      <c r="AZ42" s="605">
        <v>541890</v>
      </c>
      <c r="BA42" s="646"/>
      <c r="BB42" s="646"/>
      <c r="BC42" s="646"/>
      <c r="BD42" s="606"/>
      <c r="BE42" s="606"/>
      <c r="BF42" s="669"/>
      <c r="BG42" s="664"/>
      <c r="BH42" s="665"/>
      <c r="BI42" s="665"/>
      <c r="BJ42" s="665"/>
      <c r="BK42" s="665"/>
      <c r="BL42" s="212"/>
      <c r="BM42" s="603" t="s">
        <v>341</v>
      </c>
      <c r="BN42" s="603"/>
      <c r="BO42" s="603"/>
      <c r="BP42" s="603"/>
      <c r="BQ42" s="603"/>
      <c r="BR42" s="603"/>
      <c r="BS42" s="603"/>
      <c r="BT42" s="603"/>
      <c r="BU42" s="604"/>
      <c r="BV42" s="605">
        <v>480</v>
      </c>
      <c r="BW42" s="646"/>
      <c r="BX42" s="646"/>
      <c r="BY42" s="646"/>
      <c r="BZ42" s="646"/>
      <c r="CA42" s="646"/>
      <c r="CB42" s="647"/>
      <c r="CD42" s="618" t="s">
        <v>342</v>
      </c>
      <c r="CE42" s="619"/>
      <c r="CF42" s="619"/>
      <c r="CG42" s="619"/>
      <c r="CH42" s="619"/>
      <c r="CI42" s="619"/>
      <c r="CJ42" s="619"/>
      <c r="CK42" s="619"/>
      <c r="CL42" s="619"/>
      <c r="CM42" s="619"/>
      <c r="CN42" s="619"/>
      <c r="CO42" s="619"/>
      <c r="CP42" s="619"/>
      <c r="CQ42" s="620"/>
      <c r="CR42" s="621">
        <v>1392481</v>
      </c>
      <c r="CS42" s="634"/>
      <c r="CT42" s="634"/>
      <c r="CU42" s="634"/>
      <c r="CV42" s="634"/>
      <c r="CW42" s="634"/>
      <c r="CX42" s="634"/>
      <c r="CY42" s="635"/>
      <c r="CZ42" s="624">
        <v>10</v>
      </c>
      <c r="DA42" s="636"/>
      <c r="DB42" s="636"/>
      <c r="DC42" s="637"/>
      <c r="DD42" s="627">
        <v>184408</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15">
      <c r="B43" s="202" t="s">
        <v>343</v>
      </c>
      <c r="CD43" s="618" t="s">
        <v>344</v>
      </c>
      <c r="CE43" s="619"/>
      <c r="CF43" s="619"/>
      <c r="CG43" s="619"/>
      <c r="CH43" s="619"/>
      <c r="CI43" s="619"/>
      <c r="CJ43" s="619"/>
      <c r="CK43" s="619"/>
      <c r="CL43" s="619"/>
      <c r="CM43" s="619"/>
      <c r="CN43" s="619"/>
      <c r="CO43" s="619"/>
      <c r="CP43" s="619"/>
      <c r="CQ43" s="620"/>
      <c r="CR43" s="621">
        <v>54658</v>
      </c>
      <c r="CS43" s="634"/>
      <c r="CT43" s="634"/>
      <c r="CU43" s="634"/>
      <c r="CV43" s="634"/>
      <c r="CW43" s="634"/>
      <c r="CX43" s="634"/>
      <c r="CY43" s="635"/>
      <c r="CZ43" s="624">
        <v>0.4</v>
      </c>
      <c r="DA43" s="636"/>
      <c r="DB43" s="636"/>
      <c r="DC43" s="637"/>
      <c r="DD43" s="627">
        <v>54658</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15">
      <c r="B44" s="638" t="s">
        <v>345</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293</v>
      </c>
      <c r="CE44" s="641"/>
      <c r="CF44" s="618" t="s">
        <v>346</v>
      </c>
      <c r="CG44" s="619"/>
      <c r="CH44" s="619"/>
      <c r="CI44" s="619"/>
      <c r="CJ44" s="619"/>
      <c r="CK44" s="619"/>
      <c r="CL44" s="619"/>
      <c r="CM44" s="619"/>
      <c r="CN44" s="619"/>
      <c r="CO44" s="619"/>
      <c r="CP44" s="619"/>
      <c r="CQ44" s="620"/>
      <c r="CR44" s="621">
        <v>1030065</v>
      </c>
      <c r="CS44" s="622"/>
      <c r="CT44" s="622"/>
      <c r="CU44" s="622"/>
      <c r="CV44" s="622"/>
      <c r="CW44" s="622"/>
      <c r="CX44" s="622"/>
      <c r="CY44" s="623"/>
      <c r="CZ44" s="624">
        <v>7.4</v>
      </c>
      <c r="DA44" s="625"/>
      <c r="DB44" s="625"/>
      <c r="DC44" s="626"/>
      <c r="DD44" s="627">
        <v>144715</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15">
      <c r="B45" s="638" t="s">
        <v>347</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348</v>
      </c>
      <c r="CG45" s="619"/>
      <c r="CH45" s="619"/>
      <c r="CI45" s="619"/>
      <c r="CJ45" s="619"/>
      <c r="CK45" s="619"/>
      <c r="CL45" s="619"/>
      <c r="CM45" s="619"/>
      <c r="CN45" s="619"/>
      <c r="CO45" s="619"/>
      <c r="CP45" s="619"/>
      <c r="CQ45" s="620"/>
      <c r="CR45" s="621">
        <v>678112</v>
      </c>
      <c r="CS45" s="634"/>
      <c r="CT45" s="634"/>
      <c r="CU45" s="634"/>
      <c r="CV45" s="634"/>
      <c r="CW45" s="634"/>
      <c r="CX45" s="634"/>
      <c r="CY45" s="635"/>
      <c r="CZ45" s="624">
        <v>4.9000000000000004</v>
      </c>
      <c r="DA45" s="636"/>
      <c r="DB45" s="636"/>
      <c r="DC45" s="637"/>
      <c r="DD45" s="627">
        <v>30294</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15">
      <c r="B46" s="213"/>
      <c r="CD46" s="642"/>
      <c r="CE46" s="643"/>
      <c r="CF46" s="618" t="s">
        <v>349</v>
      </c>
      <c r="CG46" s="619"/>
      <c r="CH46" s="619"/>
      <c r="CI46" s="619"/>
      <c r="CJ46" s="619"/>
      <c r="CK46" s="619"/>
      <c r="CL46" s="619"/>
      <c r="CM46" s="619"/>
      <c r="CN46" s="619"/>
      <c r="CO46" s="619"/>
      <c r="CP46" s="619"/>
      <c r="CQ46" s="620"/>
      <c r="CR46" s="621">
        <v>303356</v>
      </c>
      <c r="CS46" s="622"/>
      <c r="CT46" s="622"/>
      <c r="CU46" s="622"/>
      <c r="CV46" s="622"/>
      <c r="CW46" s="622"/>
      <c r="CX46" s="622"/>
      <c r="CY46" s="623"/>
      <c r="CZ46" s="624">
        <v>2.2000000000000002</v>
      </c>
      <c r="DA46" s="625"/>
      <c r="DB46" s="625"/>
      <c r="DC46" s="626"/>
      <c r="DD46" s="627">
        <v>106780</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15">
      <c r="B47" s="213"/>
      <c r="CD47" s="642"/>
      <c r="CE47" s="643"/>
      <c r="CF47" s="618" t="s">
        <v>350</v>
      </c>
      <c r="CG47" s="619"/>
      <c r="CH47" s="619"/>
      <c r="CI47" s="619"/>
      <c r="CJ47" s="619"/>
      <c r="CK47" s="619"/>
      <c r="CL47" s="619"/>
      <c r="CM47" s="619"/>
      <c r="CN47" s="619"/>
      <c r="CO47" s="619"/>
      <c r="CP47" s="619"/>
      <c r="CQ47" s="620"/>
      <c r="CR47" s="621">
        <v>362416</v>
      </c>
      <c r="CS47" s="634"/>
      <c r="CT47" s="634"/>
      <c r="CU47" s="634"/>
      <c r="CV47" s="634"/>
      <c r="CW47" s="634"/>
      <c r="CX47" s="634"/>
      <c r="CY47" s="635"/>
      <c r="CZ47" s="624">
        <v>2.6</v>
      </c>
      <c r="DA47" s="636"/>
      <c r="DB47" s="636"/>
      <c r="DC47" s="637"/>
      <c r="DD47" s="627">
        <v>39693</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x14ac:dyDescent="0.15">
      <c r="B48" s="213"/>
      <c r="CD48" s="644"/>
      <c r="CE48" s="645"/>
      <c r="CF48" s="618" t="s">
        <v>351</v>
      </c>
      <c r="CG48" s="619"/>
      <c r="CH48" s="619"/>
      <c r="CI48" s="619"/>
      <c r="CJ48" s="619"/>
      <c r="CK48" s="619"/>
      <c r="CL48" s="619"/>
      <c r="CM48" s="619"/>
      <c r="CN48" s="619"/>
      <c r="CO48" s="619"/>
      <c r="CP48" s="619"/>
      <c r="CQ48" s="620"/>
      <c r="CR48" s="621" t="s">
        <v>122</v>
      </c>
      <c r="CS48" s="622"/>
      <c r="CT48" s="622"/>
      <c r="CU48" s="622"/>
      <c r="CV48" s="622"/>
      <c r="CW48" s="622"/>
      <c r="CX48" s="622"/>
      <c r="CY48" s="623"/>
      <c r="CZ48" s="624" t="s">
        <v>122</v>
      </c>
      <c r="DA48" s="625"/>
      <c r="DB48" s="625"/>
      <c r="DC48" s="626"/>
      <c r="DD48" s="627" t="s">
        <v>122</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15">
      <c r="B49" s="213"/>
      <c r="CD49" s="602" t="s">
        <v>352</v>
      </c>
      <c r="CE49" s="603"/>
      <c r="CF49" s="603"/>
      <c r="CG49" s="603"/>
      <c r="CH49" s="603"/>
      <c r="CI49" s="603"/>
      <c r="CJ49" s="603"/>
      <c r="CK49" s="603"/>
      <c r="CL49" s="603"/>
      <c r="CM49" s="603"/>
      <c r="CN49" s="603"/>
      <c r="CO49" s="603"/>
      <c r="CP49" s="603"/>
      <c r="CQ49" s="604"/>
      <c r="CR49" s="605">
        <v>13900969</v>
      </c>
      <c r="CS49" s="606"/>
      <c r="CT49" s="606"/>
      <c r="CU49" s="606"/>
      <c r="CV49" s="606"/>
      <c r="CW49" s="606"/>
      <c r="CX49" s="606"/>
      <c r="CY49" s="607"/>
      <c r="CZ49" s="608">
        <v>100</v>
      </c>
      <c r="DA49" s="609"/>
      <c r="DB49" s="609"/>
      <c r="DC49" s="610"/>
      <c r="DD49" s="611">
        <v>4869974</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ImgpCUlAyEE2axbKL/VQFzW8ARfvgxcpR6eCXR/1/fv61abmcLeVU6fVgL9q1d9oFg3OSSTcIAtT/DWT7VxSdQ==" saltValue="p1L0ztUuL8/zfrkOCCZDnQ=="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B27:Q27"/>
    <mergeCell ref="R27:Y27"/>
    <mergeCell ref="Z27:AC27"/>
    <mergeCell ref="AD27:AK27"/>
    <mergeCell ref="AL27:AO27"/>
    <mergeCell ref="AP27:BF27"/>
    <mergeCell ref="BG27:BN27"/>
    <mergeCell ref="BO27:BR27"/>
    <mergeCell ref="BS27:CB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D29:DK29"/>
    <mergeCell ref="DL29:DV29"/>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B32:Q32"/>
    <mergeCell ref="R32:Y32"/>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1090" t="s">
        <v>353</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1091" t="s">
        <v>354</v>
      </c>
      <c r="DK2" s="1092"/>
      <c r="DL2" s="1092"/>
      <c r="DM2" s="1092"/>
      <c r="DN2" s="1092"/>
      <c r="DO2" s="1093"/>
      <c r="DP2" s="216"/>
      <c r="DQ2" s="1091" t="s">
        <v>355</v>
      </c>
      <c r="DR2" s="1092"/>
      <c r="DS2" s="1092"/>
      <c r="DT2" s="1092"/>
      <c r="DU2" s="1092"/>
      <c r="DV2" s="1092"/>
      <c r="DW2" s="1092"/>
      <c r="DX2" s="1092"/>
      <c r="DY2" s="1092"/>
      <c r="DZ2" s="1093"/>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1059" t="s">
        <v>356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20"/>
      <c r="BA4" s="220"/>
      <c r="BB4" s="220"/>
      <c r="BC4" s="220"/>
      <c r="BD4" s="220"/>
      <c r="BE4" s="221"/>
      <c r="BF4" s="221"/>
      <c r="BG4" s="221"/>
      <c r="BH4" s="221"/>
      <c r="BI4" s="221"/>
      <c r="BJ4" s="221"/>
      <c r="BK4" s="221"/>
      <c r="BL4" s="221"/>
      <c r="BM4" s="221"/>
      <c r="BN4" s="221"/>
      <c r="BO4" s="221"/>
      <c r="BP4" s="221"/>
      <c r="BQ4" s="730" t="s">
        <v>357</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22"/>
    </row>
    <row r="5" spans="1:131" s="223" customFormat="1" ht="26.25" customHeight="1" x14ac:dyDescent="0.15">
      <c r="A5" s="995" t="s">
        <v>358</v>
      </c>
      <c r="B5" s="996"/>
      <c r="C5" s="996"/>
      <c r="D5" s="996"/>
      <c r="E5" s="996"/>
      <c r="F5" s="996"/>
      <c r="G5" s="996"/>
      <c r="H5" s="996"/>
      <c r="I5" s="996"/>
      <c r="J5" s="996"/>
      <c r="K5" s="996"/>
      <c r="L5" s="996"/>
      <c r="M5" s="996"/>
      <c r="N5" s="996"/>
      <c r="O5" s="996"/>
      <c r="P5" s="997"/>
      <c r="Q5" s="1001" t="s">
        <v>359</v>
      </c>
      <c r="R5" s="1002"/>
      <c r="S5" s="1002"/>
      <c r="T5" s="1002"/>
      <c r="U5" s="1003"/>
      <c r="V5" s="1001" t="s">
        <v>360</v>
      </c>
      <c r="W5" s="1002"/>
      <c r="X5" s="1002"/>
      <c r="Y5" s="1002"/>
      <c r="Z5" s="1003"/>
      <c r="AA5" s="1001" t="s">
        <v>361</v>
      </c>
      <c r="AB5" s="1002"/>
      <c r="AC5" s="1002"/>
      <c r="AD5" s="1002"/>
      <c r="AE5" s="1002"/>
      <c r="AF5" s="1094" t="s">
        <v>362</v>
      </c>
      <c r="AG5" s="1002"/>
      <c r="AH5" s="1002"/>
      <c r="AI5" s="1002"/>
      <c r="AJ5" s="1015"/>
      <c r="AK5" s="1002" t="s">
        <v>363</v>
      </c>
      <c r="AL5" s="1002"/>
      <c r="AM5" s="1002"/>
      <c r="AN5" s="1002"/>
      <c r="AO5" s="1003"/>
      <c r="AP5" s="1001" t="s">
        <v>364</v>
      </c>
      <c r="AQ5" s="1002"/>
      <c r="AR5" s="1002"/>
      <c r="AS5" s="1002"/>
      <c r="AT5" s="1003"/>
      <c r="AU5" s="1001" t="s">
        <v>365</v>
      </c>
      <c r="AV5" s="1002"/>
      <c r="AW5" s="1002"/>
      <c r="AX5" s="1002"/>
      <c r="AY5" s="1015"/>
      <c r="AZ5" s="220"/>
      <c r="BA5" s="220"/>
      <c r="BB5" s="220"/>
      <c r="BC5" s="220"/>
      <c r="BD5" s="220"/>
      <c r="BE5" s="221"/>
      <c r="BF5" s="221"/>
      <c r="BG5" s="221"/>
      <c r="BH5" s="221"/>
      <c r="BI5" s="221"/>
      <c r="BJ5" s="221"/>
      <c r="BK5" s="221"/>
      <c r="BL5" s="221"/>
      <c r="BM5" s="221"/>
      <c r="BN5" s="221"/>
      <c r="BO5" s="221"/>
      <c r="BP5" s="221"/>
      <c r="BQ5" s="995" t="s">
        <v>366</v>
      </c>
      <c r="BR5" s="996"/>
      <c r="BS5" s="996"/>
      <c r="BT5" s="996"/>
      <c r="BU5" s="996"/>
      <c r="BV5" s="996"/>
      <c r="BW5" s="996"/>
      <c r="BX5" s="996"/>
      <c r="BY5" s="996"/>
      <c r="BZ5" s="996"/>
      <c r="CA5" s="996"/>
      <c r="CB5" s="996"/>
      <c r="CC5" s="996"/>
      <c r="CD5" s="996"/>
      <c r="CE5" s="996"/>
      <c r="CF5" s="996"/>
      <c r="CG5" s="997"/>
      <c r="CH5" s="1001" t="s">
        <v>367</v>
      </c>
      <c r="CI5" s="1002"/>
      <c r="CJ5" s="1002"/>
      <c r="CK5" s="1002"/>
      <c r="CL5" s="1003"/>
      <c r="CM5" s="1001" t="s">
        <v>368</v>
      </c>
      <c r="CN5" s="1002"/>
      <c r="CO5" s="1002"/>
      <c r="CP5" s="1002"/>
      <c r="CQ5" s="1003"/>
      <c r="CR5" s="1001" t="s">
        <v>369</v>
      </c>
      <c r="CS5" s="1002"/>
      <c r="CT5" s="1002"/>
      <c r="CU5" s="1002"/>
      <c r="CV5" s="1003"/>
      <c r="CW5" s="1001" t="s">
        <v>370</v>
      </c>
      <c r="CX5" s="1002"/>
      <c r="CY5" s="1002"/>
      <c r="CZ5" s="1002"/>
      <c r="DA5" s="1003"/>
      <c r="DB5" s="1001" t="s">
        <v>371</v>
      </c>
      <c r="DC5" s="1002"/>
      <c r="DD5" s="1002"/>
      <c r="DE5" s="1002"/>
      <c r="DF5" s="1003"/>
      <c r="DG5" s="1084" t="s">
        <v>372</v>
      </c>
      <c r="DH5" s="1085"/>
      <c r="DI5" s="1085"/>
      <c r="DJ5" s="1085"/>
      <c r="DK5" s="1086"/>
      <c r="DL5" s="1084" t="s">
        <v>373</v>
      </c>
      <c r="DM5" s="1085"/>
      <c r="DN5" s="1085"/>
      <c r="DO5" s="1085"/>
      <c r="DP5" s="1086"/>
      <c r="DQ5" s="1001" t="s">
        <v>374</v>
      </c>
      <c r="DR5" s="1002"/>
      <c r="DS5" s="1002"/>
      <c r="DT5" s="1002"/>
      <c r="DU5" s="1003"/>
      <c r="DV5" s="1001" t="s">
        <v>365</v>
      </c>
      <c r="DW5" s="1002"/>
      <c r="DX5" s="1002"/>
      <c r="DY5" s="1002"/>
      <c r="DZ5" s="1015"/>
      <c r="EA5" s="222"/>
    </row>
    <row r="6" spans="1:131" s="223" customFormat="1" ht="26.25" customHeight="1" thickBot="1" x14ac:dyDescent="0.2">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5"/>
      <c r="AG6" s="1005"/>
      <c r="AH6" s="1005"/>
      <c r="AI6" s="1005"/>
      <c r="AJ6" s="1016"/>
      <c r="AK6" s="1005"/>
      <c r="AL6" s="1005"/>
      <c r="AM6" s="1005"/>
      <c r="AN6" s="1005"/>
      <c r="AO6" s="1006"/>
      <c r="AP6" s="1004"/>
      <c r="AQ6" s="1005"/>
      <c r="AR6" s="1005"/>
      <c r="AS6" s="1005"/>
      <c r="AT6" s="1006"/>
      <c r="AU6" s="1004"/>
      <c r="AV6" s="1005"/>
      <c r="AW6" s="1005"/>
      <c r="AX6" s="1005"/>
      <c r="AY6" s="1016"/>
      <c r="AZ6" s="220"/>
      <c r="BA6" s="220"/>
      <c r="BB6" s="220"/>
      <c r="BC6" s="220"/>
      <c r="BD6" s="220"/>
      <c r="BE6" s="221"/>
      <c r="BF6" s="221"/>
      <c r="BG6" s="221"/>
      <c r="BH6" s="221"/>
      <c r="BI6" s="221"/>
      <c r="BJ6" s="221"/>
      <c r="BK6" s="221"/>
      <c r="BL6" s="221"/>
      <c r="BM6" s="221"/>
      <c r="BN6" s="221"/>
      <c r="BO6" s="221"/>
      <c r="BP6" s="221"/>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7"/>
      <c r="DH6" s="1088"/>
      <c r="DI6" s="1088"/>
      <c r="DJ6" s="1088"/>
      <c r="DK6" s="1089"/>
      <c r="DL6" s="1087"/>
      <c r="DM6" s="1088"/>
      <c r="DN6" s="1088"/>
      <c r="DO6" s="1088"/>
      <c r="DP6" s="1089"/>
      <c r="DQ6" s="1004"/>
      <c r="DR6" s="1005"/>
      <c r="DS6" s="1005"/>
      <c r="DT6" s="1005"/>
      <c r="DU6" s="1006"/>
      <c r="DV6" s="1004"/>
      <c r="DW6" s="1005"/>
      <c r="DX6" s="1005"/>
      <c r="DY6" s="1005"/>
      <c r="DZ6" s="1016"/>
      <c r="EA6" s="222"/>
    </row>
    <row r="7" spans="1:131" s="223" customFormat="1" ht="26.25" customHeight="1" thickTop="1" x14ac:dyDescent="0.15">
      <c r="A7" s="224">
        <v>1</v>
      </c>
      <c r="B7" s="1047" t="s">
        <v>375</v>
      </c>
      <c r="C7" s="1048"/>
      <c r="D7" s="1048"/>
      <c r="E7" s="1048"/>
      <c r="F7" s="1048"/>
      <c r="G7" s="1048"/>
      <c r="H7" s="1048"/>
      <c r="I7" s="1048"/>
      <c r="J7" s="1048"/>
      <c r="K7" s="1048"/>
      <c r="L7" s="1048"/>
      <c r="M7" s="1048"/>
      <c r="N7" s="1048"/>
      <c r="O7" s="1048"/>
      <c r="P7" s="1049"/>
      <c r="Q7" s="1102">
        <v>15782</v>
      </c>
      <c r="R7" s="1103"/>
      <c r="S7" s="1103"/>
      <c r="T7" s="1103"/>
      <c r="U7" s="1103"/>
      <c r="V7" s="1103">
        <v>13901</v>
      </c>
      <c r="W7" s="1103"/>
      <c r="X7" s="1103"/>
      <c r="Y7" s="1103"/>
      <c r="Z7" s="1103"/>
      <c r="AA7" s="1103">
        <v>1881</v>
      </c>
      <c r="AB7" s="1103"/>
      <c r="AC7" s="1103"/>
      <c r="AD7" s="1103"/>
      <c r="AE7" s="1104"/>
      <c r="AF7" s="1105">
        <v>1764</v>
      </c>
      <c r="AG7" s="1106"/>
      <c r="AH7" s="1106"/>
      <c r="AI7" s="1106"/>
      <c r="AJ7" s="1107"/>
      <c r="AK7" s="1108">
        <v>1092</v>
      </c>
      <c r="AL7" s="1109"/>
      <c r="AM7" s="1109"/>
      <c r="AN7" s="1109"/>
      <c r="AO7" s="1109"/>
      <c r="AP7" s="1109">
        <v>9772</v>
      </c>
      <c r="AQ7" s="1109"/>
      <c r="AR7" s="1109"/>
      <c r="AS7" s="1109"/>
      <c r="AT7" s="1109"/>
      <c r="AU7" s="1110"/>
      <c r="AV7" s="1110"/>
      <c r="AW7" s="1110"/>
      <c r="AX7" s="1110"/>
      <c r="AY7" s="1111"/>
      <c r="AZ7" s="220"/>
      <c r="BA7" s="220"/>
      <c r="BB7" s="220"/>
      <c r="BC7" s="220"/>
      <c r="BD7" s="220"/>
      <c r="BE7" s="221"/>
      <c r="BF7" s="221"/>
      <c r="BG7" s="221"/>
      <c r="BH7" s="221"/>
      <c r="BI7" s="221"/>
      <c r="BJ7" s="221"/>
      <c r="BK7" s="221"/>
      <c r="BL7" s="221"/>
      <c r="BM7" s="221"/>
      <c r="BN7" s="221"/>
      <c r="BO7" s="221"/>
      <c r="BP7" s="221"/>
      <c r="BQ7" s="224">
        <v>1</v>
      </c>
      <c r="BR7" s="225"/>
      <c r="BS7" s="1099"/>
      <c r="BT7" s="1100"/>
      <c r="BU7" s="1100"/>
      <c r="BV7" s="1100"/>
      <c r="BW7" s="1100"/>
      <c r="BX7" s="1100"/>
      <c r="BY7" s="1100"/>
      <c r="BZ7" s="1100"/>
      <c r="CA7" s="1100"/>
      <c r="CB7" s="1100"/>
      <c r="CC7" s="1100"/>
      <c r="CD7" s="1100"/>
      <c r="CE7" s="1100"/>
      <c r="CF7" s="1100"/>
      <c r="CG7" s="1112"/>
      <c r="CH7" s="1096"/>
      <c r="CI7" s="1097"/>
      <c r="CJ7" s="1097"/>
      <c r="CK7" s="1097"/>
      <c r="CL7" s="1098"/>
      <c r="CM7" s="1096"/>
      <c r="CN7" s="1097"/>
      <c r="CO7" s="1097"/>
      <c r="CP7" s="1097"/>
      <c r="CQ7" s="1098"/>
      <c r="CR7" s="1096"/>
      <c r="CS7" s="1097"/>
      <c r="CT7" s="1097"/>
      <c r="CU7" s="1097"/>
      <c r="CV7" s="1098"/>
      <c r="CW7" s="1096"/>
      <c r="CX7" s="1097"/>
      <c r="CY7" s="1097"/>
      <c r="CZ7" s="1097"/>
      <c r="DA7" s="1098"/>
      <c r="DB7" s="1096"/>
      <c r="DC7" s="1097"/>
      <c r="DD7" s="1097"/>
      <c r="DE7" s="1097"/>
      <c r="DF7" s="1098"/>
      <c r="DG7" s="1096"/>
      <c r="DH7" s="1097"/>
      <c r="DI7" s="1097"/>
      <c r="DJ7" s="1097"/>
      <c r="DK7" s="1098"/>
      <c r="DL7" s="1096"/>
      <c r="DM7" s="1097"/>
      <c r="DN7" s="1097"/>
      <c r="DO7" s="1097"/>
      <c r="DP7" s="1098"/>
      <c r="DQ7" s="1096"/>
      <c r="DR7" s="1097"/>
      <c r="DS7" s="1097"/>
      <c r="DT7" s="1097"/>
      <c r="DU7" s="1098"/>
      <c r="DV7" s="1099"/>
      <c r="DW7" s="1100"/>
      <c r="DX7" s="1100"/>
      <c r="DY7" s="1100"/>
      <c r="DZ7" s="1101"/>
      <c r="EA7" s="222"/>
    </row>
    <row r="8" spans="1:131" s="223" customFormat="1" ht="26.25" customHeight="1" x14ac:dyDescent="0.15">
      <c r="A8" s="226">
        <v>2</v>
      </c>
      <c r="B8" s="1030"/>
      <c r="C8" s="1031"/>
      <c r="D8" s="1031"/>
      <c r="E8" s="1031"/>
      <c r="F8" s="1031"/>
      <c r="G8" s="1031"/>
      <c r="H8" s="1031"/>
      <c r="I8" s="1031"/>
      <c r="J8" s="1031"/>
      <c r="K8" s="1031"/>
      <c r="L8" s="1031"/>
      <c r="M8" s="1031"/>
      <c r="N8" s="1031"/>
      <c r="O8" s="1031"/>
      <c r="P8" s="1032"/>
      <c r="Q8" s="1038"/>
      <c r="R8" s="1039"/>
      <c r="S8" s="1039"/>
      <c r="T8" s="1039"/>
      <c r="U8" s="1039"/>
      <c r="V8" s="1039"/>
      <c r="W8" s="1039"/>
      <c r="X8" s="1039"/>
      <c r="Y8" s="1039"/>
      <c r="Z8" s="1039"/>
      <c r="AA8" s="1039"/>
      <c r="AB8" s="1039"/>
      <c r="AC8" s="1039"/>
      <c r="AD8" s="1039"/>
      <c r="AE8" s="1040"/>
      <c r="AF8" s="1035"/>
      <c r="AG8" s="1036"/>
      <c r="AH8" s="1036"/>
      <c r="AI8" s="1036"/>
      <c r="AJ8" s="1037"/>
      <c r="AK8" s="1080"/>
      <c r="AL8" s="1081"/>
      <c r="AM8" s="1081"/>
      <c r="AN8" s="1081"/>
      <c r="AO8" s="1081"/>
      <c r="AP8" s="1081"/>
      <c r="AQ8" s="1081"/>
      <c r="AR8" s="1081"/>
      <c r="AS8" s="1081"/>
      <c r="AT8" s="1081"/>
      <c r="AU8" s="1082"/>
      <c r="AV8" s="1082"/>
      <c r="AW8" s="1082"/>
      <c r="AX8" s="1082"/>
      <c r="AY8" s="1083"/>
      <c r="AZ8" s="220"/>
      <c r="BA8" s="220"/>
      <c r="BB8" s="220"/>
      <c r="BC8" s="220"/>
      <c r="BD8" s="220"/>
      <c r="BE8" s="221"/>
      <c r="BF8" s="221"/>
      <c r="BG8" s="221"/>
      <c r="BH8" s="221"/>
      <c r="BI8" s="221"/>
      <c r="BJ8" s="221"/>
      <c r="BK8" s="221"/>
      <c r="BL8" s="221"/>
      <c r="BM8" s="221"/>
      <c r="BN8" s="221"/>
      <c r="BO8" s="221"/>
      <c r="BP8" s="221"/>
      <c r="BQ8" s="226">
        <v>2</v>
      </c>
      <c r="BR8" s="227"/>
      <c r="BS8" s="992"/>
      <c r="BT8" s="993"/>
      <c r="BU8" s="993"/>
      <c r="BV8" s="993"/>
      <c r="BW8" s="993"/>
      <c r="BX8" s="993"/>
      <c r="BY8" s="993"/>
      <c r="BZ8" s="993"/>
      <c r="CA8" s="993"/>
      <c r="CB8" s="993"/>
      <c r="CC8" s="993"/>
      <c r="CD8" s="993"/>
      <c r="CE8" s="993"/>
      <c r="CF8" s="993"/>
      <c r="CG8" s="1014"/>
      <c r="CH8" s="989"/>
      <c r="CI8" s="990"/>
      <c r="CJ8" s="990"/>
      <c r="CK8" s="990"/>
      <c r="CL8" s="991"/>
      <c r="CM8" s="989"/>
      <c r="CN8" s="990"/>
      <c r="CO8" s="990"/>
      <c r="CP8" s="990"/>
      <c r="CQ8" s="991"/>
      <c r="CR8" s="989"/>
      <c r="CS8" s="990"/>
      <c r="CT8" s="990"/>
      <c r="CU8" s="990"/>
      <c r="CV8" s="991"/>
      <c r="CW8" s="989"/>
      <c r="CX8" s="990"/>
      <c r="CY8" s="990"/>
      <c r="CZ8" s="990"/>
      <c r="DA8" s="991"/>
      <c r="DB8" s="989"/>
      <c r="DC8" s="990"/>
      <c r="DD8" s="990"/>
      <c r="DE8" s="990"/>
      <c r="DF8" s="991"/>
      <c r="DG8" s="989"/>
      <c r="DH8" s="990"/>
      <c r="DI8" s="990"/>
      <c r="DJ8" s="990"/>
      <c r="DK8" s="991"/>
      <c r="DL8" s="989"/>
      <c r="DM8" s="990"/>
      <c r="DN8" s="990"/>
      <c r="DO8" s="990"/>
      <c r="DP8" s="991"/>
      <c r="DQ8" s="989"/>
      <c r="DR8" s="990"/>
      <c r="DS8" s="990"/>
      <c r="DT8" s="990"/>
      <c r="DU8" s="991"/>
      <c r="DV8" s="992"/>
      <c r="DW8" s="993"/>
      <c r="DX8" s="993"/>
      <c r="DY8" s="993"/>
      <c r="DZ8" s="994"/>
      <c r="EA8" s="222"/>
    </row>
    <row r="9" spans="1:131" s="223" customFormat="1" ht="26.25" customHeight="1" x14ac:dyDescent="0.15">
      <c r="A9" s="226">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80"/>
      <c r="AL9" s="1081"/>
      <c r="AM9" s="1081"/>
      <c r="AN9" s="1081"/>
      <c r="AO9" s="1081"/>
      <c r="AP9" s="1081"/>
      <c r="AQ9" s="1081"/>
      <c r="AR9" s="1081"/>
      <c r="AS9" s="1081"/>
      <c r="AT9" s="1081"/>
      <c r="AU9" s="1082"/>
      <c r="AV9" s="1082"/>
      <c r="AW9" s="1082"/>
      <c r="AX9" s="1082"/>
      <c r="AY9" s="1083"/>
      <c r="AZ9" s="220"/>
      <c r="BA9" s="220"/>
      <c r="BB9" s="220"/>
      <c r="BC9" s="220"/>
      <c r="BD9" s="220"/>
      <c r="BE9" s="221"/>
      <c r="BF9" s="221"/>
      <c r="BG9" s="221"/>
      <c r="BH9" s="221"/>
      <c r="BI9" s="221"/>
      <c r="BJ9" s="221"/>
      <c r="BK9" s="221"/>
      <c r="BL9" s="221"/>
      <c r="BM9" s="221"/>
      <c r="BN9" s="221"/>
      <c r="BO9" s="221"/>
      <c r="BP9" s="221"/>
      <c r="BQ9" s="226">
        <v>3</v>
      </c>
      <c r="BR9" s="227"/>
      <c r="BS9" s="992"/>
      <c r="BT9" s="993"/>
      <c r="BU9" s="993"/>
      <c r="BV9" s="993"/>
      <c r="BW9" s="993"/>
      <c r="BX9" s="993"/>
      <c r="BY9" s="993"/>
      <c r="BZ9" s="993"/>
      <c r="CA9" s="993"/>
      <c r="CB9" s="993"/>
      <c r="CC9" s="993"/>
      <c r="CD9" s="993"/>
      <c r="CE9" s="993"/>
      <c r="CF9" s="993"/>
      <c r="CG9" s="1014"/>
      <c r="CH9" s="989"/>
      <c r="CI9" s="990"/>
      <c r="CJ9" s="990"/>
      <c r="CK9" s="990"/>
      <c r="CL9" s="991"/>
      <c r="CM9" s="989"/>
      <c r="CN9" s="990"/>
      <c r="CO9" s="990"/>
      <c r="CP9" s="990"/>
      <c r="CQ9" s="991"/>
      <c r="CR9" s="989"/>
      <c r="CS9" s="990"/>
      <c r="CT9" s="990"/>
      <c r="CU9" s="990"/>
      <c r="CV9" s="991"/>
      <c r="CW9" s="989"/>
      <c r="CX9" s="990"/>
      <c r="CY9" s="990"/>
      <c r="CZ9" s="990"/>
      <c r="DA9" s="991"/>
      <c r="DB9" s="989"/>
      <c r="DC9" s="990"/>
      <c r="DD9" s="990"/>
      <c r="DE9" s="990"/>
      <c r="DF9" s="991"/>
      <c r="DG9" s="989"/>
      <c r="DH9" s="990"/>
      <c r="DI9" s="990"/>
      <c r="DJ9" s="990"/>
      <c r="DK9" s="991"/>
      <c r="DL9" s="989"/>
      <c r="DM9" s="990"/>
      <c r="DN9" s="990"/>
      <c r="DO9" s="990"/>
      <c r="DP9" s="991"/>
      <c r="DQ9" s="989"/>
      <c r="DR9" s="990"/>
      <c r="DS9" s="990"/>
      <c r="DT9" s="990"/>
      <c r="DU9" s="991"/>
      <c r="DV9" s="992"/>
      <c r="DW9" s="993"/>
      <c r="DX9" s="993"/>
      <c r="DY9" s="993"/>
      <c r="DZ9" s="994"/>
      <c r="EA9" s="222"/>
    </row>
    <row r="10" spans="1:131" s="223" customFormat="1" ht="26.25" customHeight="1" x14ac:dyDescent="0.15">
      <c r="A10" s="226">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20"/>
      <c r="BA10" s="220"/>
      <c r="BB10" s="220"/>
      <c r="BC10" s="220"/>
      <c r="BD10" s="220"/>
      <c r="BE10" s="221"/>
      <c r="BF10" s="221"/>
      <c r="BG10" s="221"/>
      <c r="BH10" s="221"/>
      <c r="BI10" s="221"/>
      <c r="BJ10" s="221"/>
      <c r="BK10" s="221"/>
      <c r="BL10" s="221"/>
      <c r="BM10" s="221"/>
      <c r="BN10" s="221"/>
      <c r="BO10" s="221"/>
      <c r="BP10" s="221"/>
      <c r="BQ10" s="226">
        <v>4</v>
      </c>
      <c r="BR10" s="227"/>
      <c r="BS10" s="992"/>
      <c r="BT10" s="993"/>
      <c r="BU10" s="993"/>
      <c r="BV10" s="993"/>
      <c r="BW10" s="993"/>
      <c r="BX10" s="993"/>
      <c r="BY10" s="993"/>
      <c r="BZ10" s="993"/>
      <c r="CA10" s="993"/>
      <c r="CB10" s="993"/>
      <c r="CC10" s="993"/>
      <c r="CD10" s="993"/>
      <c r="CE10" s="993"/>
      <c r="CF10" s="993"/>
      <c r="CG10" s="1014"/>
      <c r="CH10" s="989"/>
      <c r="CI10" s="990"/>
      <c r="CJ10" s="990"/>
      <c r="CK10" s="990"/>
      <c r="CL10" s="991"/>
      <c r="CM10" s="989"/>
      <c r="CN10" s="990"/>
      <c r="CO10" s="990"/>
      <c r="CP10" s="990"/>
      <c r="CQ10" s="991"/>
      <c r="CR10" s="989"/>
      <c r="CS10" s="990"/>
      <c r="CT10" s="990"/>
      <c r="CU10" s="990"/>
      <c r="CV10" s="991"/>
      <c r="CW10" s="989"/>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22"/>
    </row>
    <row r="11" spans="1:131" s="223" customFormat="1" ht="26.25" customHeight="1" x14ac:dyDescent="0.15">
      <c r="A11" s="226">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20"/>
      <c r="BA11" s="220"/>
      <c r="BB11" s="220"/>
      <c r="BC11" s="220"/>
      <c r="BD11" s="220"/>
      <c r="BE11" s="221"/>
      <c r="BF11" s="221"/>
      <c r="BG11" s="221"/>
      <c r="BH11" s="221"/>
      <c r="BI11" s="221"/>
      <c r="BJ11" s="221"/>
      <c r="BK11" s="221"/>
      <c r="BL11" s="221"/>
      <c r="BM11" s="221"/>
      <c r="BN11" s="221"/>
      <c r="BO11" s="221"/>
      <c r="BP11" s="221"/>
      <c r="BQ11" s="226">
        <v>5</v>
      </c>
      <c r="BR11" s="227"/>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22"/>
    </row>
    <row r="12" spans="1:131" s="223" customFormat="1" ht="26.25" customHeight="1" x14ac:dyDescent="0.15">
      <c r="A12" s="226">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20"/>
      <c r="BA12" s="220"/>
      <c r="BB12" s="220"/>
      <c r="BC12" s="220"/>
      <c r="BD12" s="220"/>
      <c r="BE12" s="221"/>
      <c r="BF12" s="221"/>
      <c r="BG12" s="221"/>
      <c r="BH12" s="221"/>
      <c r="BI12" s="221"/>
      <c r="BJ12" s="221"/>
      <c r="BK12" s="221"/>
      <c r="BL12" s="221"/>
      <c r="BM12" s="221"/>
      <c r="BN12" s="221"/>
      <c r="BO12" s="221"/>
      <c r="BP12" s="221"/>
      <c r="BQ12" s="226">
        <v>6</v>
      </c>
      <c r="BR12" s="227"/>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22"/>
    </row>
    <row r="13" spans="1:131" s="223" customFormat="1" ht="26.25" customHeight="1" x14ac:dyDescent="0.15">
      <c r="A13" s="226">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20"/>
      <c r="BA13" s="220"/>
      <c r="BB13" s="220"/>
      <c r="BC13" s="220"/>
      <c r="BD13" s="220"/>
      <c r="BE13" s="221"/>
      <c r="BF13" s="221"/>
      <c r="BG13" s="221"/>
      <c r="BH13" s="221"/>
      <c r="BI13" s="221"/>
      <c r="BJ13" s="221"/>
      <c r="BK13" s="221"/>
      <c r="BL13" s="221"/>
      <c r="BM13" s="221"/>
      <c r="BN13" s="221"/>
      <c r="BO13" s="221"/>
      <c r="BP13" s="221"/>
      <c r="BQ13" s="226">
        <v>7</v>
      </c>
      <c r="BR13" s="227"/>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22"/>
    </row>
    <row r="14" spans="1:131" s="223" customFormat="1" ht="26.25" customHeight="1" x14ac:dyDescent="0.15">
      <c r="A14" s="226">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20"/>
      <c r="BA14" s="220"/>
      <c r="BB14" s="220"/>
      <c r="BC14" s="220"/>
      <c r="BD14" s="220"/>
      <c r="BE14" s="221"/>
      <c r="BF14" s="221"/>
      <c r="BG14" s="221"/>
      <c r="BH14" s="221"/>
      <c r="BI14" s="221"/>
      <c r="BJ14" s="221"/>
      <c r="BK14" s="221"/>
      <c r="BL14" s="221"/>
      <c r="BM14" s="221"/>
      <c r="BN14" s="221"/>
      <c r="BO14" s="221"/>
      <c r="BP14" s="221"/>
      <c r="BQ14" s="226">
        <v>8</v>
      </c>
      <c r="BR14" s="227"/>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22"/>
    </row>
    <row r="15" spans="1:131" s="223" customFormat="1" ht="26.25" customHeight="1" x14ac:dyDescent="0.15">
      <c r="A15" s="226">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20"/>
      <c r="BA15" s="220"/>
      <c r="BB15" s="220"/>
      <c r="BC15" s="220"/>
      <c r="BD15" s="220"/>
      <c r="BE15" s="221"/>
      <c r="BF15" s="221"/>
      <c r="BG15" s="221"/>
      <c r="BH15" s="221"/>
      <c r="BI15" s="221"/>
      <c r="BJ15" s="221"/>
      <c r="BK15" s="221"/>
      <c r="BL15" s="221"/>
      <c r="BM15" s="221"/>
      <c r="BN15" s="221"/>
      <c r="BO15" s="221"/>
      <c r="BP15" s="221"/>
      <c r="BQ15" s="226">
        <v>9</v>
      </c>
      <c r="BR15" s="227"/>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22"/>
    </row>
    <row r="16" spans="1:131" s="223" customFormat="1" ht="26.25" customHeight="1" x14ac:dyDescent="0.15">
      <c r="A16" s="226">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20"/>
      <c r="BA16" s="220"/>
      <c r="BB16" s="220"/>
      <c r="BC16" s="220"/>
      <c r="BD16" s="220"/>
      <c r="BE16" s="221"/>
      <c r="BF16" s="221"/>
      <c r="BG16" s="221"/>
      <c r="BH16" s="221"/>
      <c r="BI16" s="221"/>
      <c r="BJ16" s="221"/>
      <c r="BK16" s="221"/>
      <c r="BL16" s="221"/>
      <c r="BM16" s="221"/>
      <c r="BN16" s="221"/>
      <c r="BO16" s="221"/>
      <c r="BP16" s="221"/>
      <c r="BQ16" s="226">
        <v>10</v>
      </c>
      <c r="BR16" s="227"/>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22"/>
    </row>
    <row r="17" spans="1:131" s="223" customFormat="1" ht="26.25" customHeight="1" x14ac:dyDescent="0.15">
      <c r="A17" s="226">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20"/>
      <c r="BA17" s="220"/>
      <c r="BB17" s="220"/>
      <c r="BC17" s="220"/>
      <c r="BD17" s="220"/>
      <c r="BE17" s="221"/>
      <c r="BF17" s="221"/>
      <c r="BG17" s="221"/>
      <c r="BH17" s="221"/>
      <c r="BI17" s="221"/>
      <c r="BJ17" s="221"/>
      <c r="BK17" s="221"/>
      <c r="BL17" s="221"/>
      <c r="BM17" s="221"/>
      <c r="BN17" s="221"/>
      <c r="BO17" s="221"/>
      <c r="BP17" s="221"/>
      <c r="BQ17" s="226">
        <v>11</v>
      </c>
      <c r="BR17" s="227"/>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22"/>
    </row>
    <row r="18" spans="1:131" s="223" customFormat="1" ht="26.25" customHeight="1" x14ac:dyDescent="0.15">
      <c r="A18" s="226">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20"/>
      <c r="BA18" s="220"/>
      <c r="BB18" s="220"/>
      <c r="BC18" s="220"/>
      <c r="BD18" s="220"/>
      <c r="BE18" s="221"/>
      <c r="BF18" s="221"/>
      <c r="BG18" s="221"/>
      <c r="BH18" s="221"/>
      <c r="BI18" s="221"/>
      <c r="BJ18" s="221"/>
      <c r="BK18" s="221"/>
      <c r="BL18" s="221"/>
      <c r="BM18" s="221"/>
      <c r="BN18" s="221"/>
      <c r="BO18" s="221"/>
      <c r="BP18" s="221"/>
      <c r="BQ18" s="226">
        <v>12</v>
      </c>
      <c r="BR18" s="227"/>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22"/>
    </row>
    <row r="19" spans="1:131" s="223" customFormat="1" ht="26.25" customHeight="1" x14ac:dyDescent="0.15">
      <c r="A19" s="226">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20"/>
      <c r="BA19" s="220"/>
      <c r="BB19" s="220"/>
      <c r="BC19" s="220"/>
      <c r="BD19" s="220"/>
      <c r="BE19" s="221"/>
      <c r="BF19" s="221"/>
      <c r="BG19" s="221"/>
      <c r="BH19" s="221"/>
      <c r="BI19" s="221"/>
      <c r="BJ19" s="221"/>
      <c r="BK19" s="221"/>
      <c r="BL19" s="221"/>
      <c r="BM19" s="221"/>
      <c r="BN19" s="221"/>
      <c r="BO19" s="221"/>
      <c r="BP19" s="221"/>
      <c r="BQ19" s="226">
        <v>13</v>
      </c>
      <c r="BR19" s="227"/>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22"/>
    </row>
    <row r="20" spans="1:131" s="223" customFormat="1" ht="26.25" customHeight="1" x14ac:dyDescent="0.15">
      <c r="A20" s="226">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20"/>
      <c r="BA20" s="220"/>
      <c r="BB20" s="220"/>
      <c r="BC20" s="220"/>
      <c r="BD20" s="220"/>
      <c r="BE20" s="221"/>
      <c r="BF20" s="221"/>
      <c r="BG20" s="221"/>
      <c r="BH20" s="221"/>
      <c r="BI20" s="221"/>
      <c r="BJ20" s="221"/>
      <c r="BK20" s="221"/>
      <c r="BL20" s="221"/>
      <c r="BM20" s="221"/>
      <c r="BN20" s="221"/>
      <c r="BO20" s="221"/>
      <c r="BP20" s="221"/>
      <c r="BQ20" s="226">
        <v>14</v>
      </c>
      <c r="BR20" s="227"/>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22"/>
    </row>
    <row r="21" spans="1:131" s="223" customFormat="1" ht="26.25" customHeight="1" thickBot="1" x14ac:dyDescent="0.2">
      <c r="A21" s="226">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20"/>
      <c r="BA21" s="220"/>
      <c r="BB21" s="220"/>
      <c r="BC21" s="220"/>
      <c r="BD21" s="220"/>
      <c r="BE21" s="221"/>
      <c r="BF21" s="221"/>
      <c r="BG21" s="221"/>
      <c r="BH21" s="221"/>
      <c r="BI21" s="221"/>
      <c r="BJ21" s="221"/>
      <c r="BK21" s="221"/>
      <c r="BL21" s="221"/>
      <c r="BM21" s="221"/>
      <c r="BN21" s="221"/>
      <c r="BO21" s="221"/>
      <c r="BP21" s="221"/>
      <c r="BQ21" s="226">
        <v>15</v>
      </c>
      <c r="BR21" s="227"/>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22"/>
    </row>
    <row r="22" spans="1:131" s="223" customFormat="1" ht="26.25" customHeight="1" x14ac:dyDescent="0.15">
      <c r="A22" s="226">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376</v>
      </c>
      <c r="BA22" s="1028"/>
      <c r="BB22" s="1028"/>
      <c r="BC22" s="1028"/>
      <c r="BD22" s="1029"/>
      <c r="BE22" s="221"/>
      <c r="BF22" s="221"/>
      <c r="BG22" s="221"/>
      <c r="BH22" s="221"/>
      <c r="BI22" s="221"/>
      <c r="BJ22" s="221"/>
      <c r="BK22" s="221"/>
      <c r="BL22" s="221"/>
      <c r="BM22" s="221"/>
      <c r="BN22" s="221"/>
      <c r="BO22" s="221"/>
      <c r="BP22" s="221"/>
      <c r="BQ22" s="226">
        <v>16</v>
      </c>
      <c r="BR22" s="227"/>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22"/>
    </row>
    <row r="23" spans="1:131" s="223" customFormat="1" ht="26.25" customHeight="1" thickBot="1" x14ac:dyDescent="0.2">
      <c r="A23" s="228" t="s">
        <v>377</v>
      </c>
      <c r="B23" s="937" t="s">
        <v>378</v>
      </c>
      <c r="C23" s="938"/>
      <c r="D23" s="938"/>
      <c r="E23" s="938"/>
      <c r="F23" s="938"/>
      <c r="G23" s="938"/>
      <c r="H23" s="938"/>
      <c r="I23" s="938"/>
      <c r="J23" s="938"/>
      <c r="K23" s="938"/>
      <c r="L23" s="938"/>
      <c r="M23" s="938"/>
      <c r="N23" s="938"/>
      <c r="O23" s="938"/>
      <c r="P23" s="948"/>
      <c r="Q23" s="1067"/>
      <c r="R23" s="1061"/>
      <c r="S23" s="1061"/>
      <c r="T23" s="1061"/>
      <c r="U23" s="1061"/>
      <c r="V23" s="1061"/>
      <c r="W23" s="1061"/>
      <c r="X23" s="1061"/>
      <c r="Y23" s="1061"/>
      <c r="Z23" s="1061"/>
      <c r="AA23" s="1061"/>
      <c r="AB23" s="1061"/>
      <c r="AC23" s="1061"/>
      <c r="AD23" s="1061"/>
      <c r="AE23" s="1068"/>
      <c r="AF23" s="1069">
        <v>1764</v>
      </c>
      <c r="AG23" s="1061"/>
      <c r="AH23" s="1061"/>
      <c r="AI23" s="1061"/>
      <c r="AJ23" s="1070"/>
      <c r="AK23" s="1071"/>
      <c r="AL23" s="1072"/>
      <c r="AM23" s="1072"/>
      <c r="AN23" s="1072"/>
      <c r="AO23" s="1072"/>
      <c r="AP23" s="1061"/>
      <c r="AQ23" s="1061"/>
      <c r="AR23" s="1061"/>
      <c r="AS23" s="1061"/>
      <c r="AT23" s="1061"/>
      <c r="AU23" s="1062"/>
      <c r="AV23" s="1062"/>
      <c r="AW23" s="1062"/>
      <c r="AX23" s="1062"/>
      <c r="AY23" s="1063"/>
      <c r="AZ23" s="1064" t="s">
        <v>122</v>
      </c>
      <c r="BA23" s="1065"/>
      <c r="BB23" s="1065"/>
      <c r="BC23" s="1065"/>
      <c r="BD23" s="1066"/>
      <c r="BE23" s="221"/>
      <c r="BF23" s="221"/>
      <c r="BG23" s="221"/>
      <c r="BH23" s="221"/>
      <c r="BI23" s="221"/>
      <c r="BJ23" s="221"/>
      <c r="BK23" s="221"/>
      <c r="BL23" s="221"/>
      <c r="BM23" s="221"/>
      <c r="BN23" s="221"/>
      <c r="BO23" s="221"/>
      <c r="BP23" s="221"/>
      <c r="BQ23" s="226">
        <v>17</v>
      </c>
      <c r="BR23" s="227"/>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22"/>
    </row>
    <row r="24" spans="1:131" s="223" customFormat="1" ht="26.25" customHeight="1" x14ac:dyDescent="0.15">
      <c r="A24" s="1060" t="s">
        <v>379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20"/>
      <c r="BA24" s="220"/>
      <c r="BB24" s="220"/>
      <c r="BC24" s="220"/>
      <c r="BD24" s="220"/>
      <c r="BE24" s="221"/>
      <c r="BF24" s="221"/>
      <c r="BG24" s="221"/>
      <c r="BH24" s="221"/>
      <c r="BI24" s="221"/>
      <c r="BJ24" s="221"/>
      <c r="BK24" s="221"/>
      <c r="BL24" s="221"/>
      <c r="BM24" s="221"/>
      <c r="BN24" s="221"/>
      <c r="BO24" s="221"/>
      <c r="BP24" s="221"/>
      <c r="BQ24" s="226">
        <v>18</v>
      </c>
      <c r="BR24" s="227"/>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22"/>
    </row>
    <row r="25" spans="1:131" ht="26.25" customHeight="1" thickBot="1" x14ac:dyDescent="0.2">
      <c r="A25" s="1059" t="s">
        <v>380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20"/>
      <c r="BK25" s="220"/>
      <c r="BL25" s="220"/>
      <c r="BM25" s="220"/>
      <c r="BN25" s="220"/>
      <c r="BO25" s="229"/>
      <c r="BP25" s="229"/>
      <c r="BQ25" s="226">
        <v>19</v>
      </c>
      <c r="BR25" s="227"/>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18"/>
    </row>
    <row r="26" spans="1:131" ht="26.25" customHeight="1" x14ac:dyDescent="0.15">
      <c r="A26" s="995" t="s">
        <v>358</v>
      </c>
      <c r="B26" s="996"/>
      <c r="C26" s="996"/>
      <c r="D26" s="996"/>
      <c r="E26" s="996"/>
      <c r="F26" s="996"/>
      <c r="G26" s="996"/>
      <c r="H26" s="996"/>
      <c r="I26" s="996"/>
      <c r="J26" s="996"/>
      <c r="K26" s="996"/>
      <c r="L26" s="996"/>
      <c r="M26" s="996"/>
      <c r="N26" s="996"/>
      <c r="O26" s="996"/>
      <c r="P26" s="997"/>
      <c r="Q26" s="1001" t="s">
        <v>381</v>
      </c>
      <c r="R26" s="1002"/>
      <c r="S26" s="1002"/>
      <c r="T26" s="1002"/>
      <c r="U26" s="1003"/>
      <c r="V26" s="1001" t="s">
        <v>382</v>
      </c>
      <c r="W26" s="1002"/>
      <c r="X26" s="1002"/>
      <c r="Y26" s="1002"/>
      <c r="Z26" s="1003"/>
      <c r="AA26" s="1001" t="s">
        <v>383</v>
      </c>
      <c r="AB26" s="1002"/>
      <c r="AC26" s="1002"/>
      <c r="AD26" s="1002"/>
      <c r="AE26" s="1002"/>
      <c r="AF26" s="1055" t="s">
        <v>384</v>
      </c>
      <c r="AG26" s="1008"/>
      <c r="AH26" s="1008"/>
      <c r="AI26" s="1008"/>
      <c r="AJ26" s="1056"/>
      <c r="AK26" s="1002" t="s">
        <v>385</v>
      </c>
      <c r="AL26" s="1002"/>
      <c r="AM26" s="1002"/>
      <c r="AN26" s="1002"/>
      <c r="AO26" s="1003"/>
      <c r="AP26" s="1001" t="s">
        <v>386</v>
      </c>
      <c r="AQ26" s="1002"/>
      <c r="AR26" s="1002"/>
      <c r="AS26" s="1002"/>
      <c r="AT26" s="1003"/>
      <c r="AU26" s="1001" t="s">
        <v>387</v>
      </c>
      <c r="AV26" s="1002"/>
      <c r="AW26" s="1002"/>
      <c r="AX26" s="1002"/>
      <c r="AY26" s="1003"/>
      <c r="AZ26" s="1001" t="s">
        <v>388</v>
      </c>
      <c r="BA26" s="1002"/>
      <c r="BB26" s="1002"/>
      <c r="BC26" s="1002"/>
      <c r="BD26" s="1003"/>
      <c r="BE26" s="1001" t="s">
        <v>365</v>
      </c>
      <c r="BF26" s="1002"/>
      <c r="BG26" s="1002"/>
      <c r="BH26" s="1002"/>
      <c r="BI26" s="1015"/>
      <c r="BJ26" s="220"/>
      <c r="BK26" s="220"/>
      <c r="BL26" s="220"/>
      <c r="BM26" s="220"/>
      <c r="BN26" s="220"/>
      <c r="BO26" s="229"/>
      <c r="BP26" s="229"/>
      <c r="BQ26" s="226">
        <v>20</v>
      </c>
      <c r="BR26" s="227"/>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18"/>
    </row>
    <row r="27" spans="1:131" ht="26.25" customHeight="1" thickBot="1" x14ac:dyDescent="0.2">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20"/>
      <c r="BK27" s="220"/>
      <c r="BL27" s="220"/>
      <c r="BM27" s="220"/>
      <c r="BN27" s="220"/>
      <c r="BO27" s="229"/>
      <c r="BP27" s="229"/>
      <c r="BQ27" s="226">
        <v>21</v>
      </c>
      <c r="BR27" s="227"/>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18"/>
    </row>
    <row r="28" spans="1:131" ht="26.25" customHeight="1" thickTop="1" x14ac:dyDescent="0.15">
      <c r="A28" s="230">
        <v>1</v>
      </c>
      <c r="B28" s="1047" t="s">
        <v>389</v>
      </c>
      <c r="C28" s="1048"/>
      <c r="D28" s="1048"/>
      <c r="E28" s="1048"/>
      <c r="F28" s="1048"/>
      <c r="G28" s="1048"/>
      <c r="H28" s="1048"/>
      <c r="I28" s="1048"/>
      <c r="J28" s="1048"/>
      <c r="K28" s="1048"/>
      <c r="L28" s="1048"/>
      <c r="M28" s="1048"/>
      <c r="N28" s="1048"/>
      <c r="O28" s="1048"/>
      <c r="P28" s="1049"/>
      <c r="Q28" s="1050">
        <v>1435</v>
      </c>
      <c r="R28" s="1051"/>
      <c r="S28" s="1051"/>
      <c r="T28" s="1051"/>
      <c r="U28" s="1051"/>
      <c r="V28" s="1051">
        <v>1398</v>
      </c>
      <c r="W28" s="1051"/>
      <c r="X28" s="1051"/>
      <c r="Y28" s="1051"/>
      <c r="Z28" s="1051"/>
      <c r="AA28" s="1051">
        <v>37</v>
      </c>
      <c r="AB28" s="1051"/>
      <c r="AC28" s="1051"/>
      <c r="AD28" s="1051"/>
      <c r="AE28" s="1052"/>
      <c r="AF28" s="1053">
        <v>37</v>
      </c>
      <c r="AG28" s="1051"/>
      <c r="AH28" s="1051"/>
      <c r="AI28" s="1051"/>
      <c r="AJ28" s="1054"/>
      <c r="AK28" s="1042">
        <v>128</v>
      </c>
      <c r="AL28" s="1043"/>
      <c r="AM28" s="1043"/>
      <c r="AN28" s="1043"/>
      <c r="AO28" s="1043"/>
      <c r="AP28" s="1043"/>
      <c r="AQ28" s="1043"/>
      <c r="AR28" s="1043"/>
      <c r="AS28" s="1043"/>
      <c r="AT28" s="1043"/>
      <c r="AU28" s="1043"/>
      <c r="AV28" s="1043"/>
      <c r="AW28" s="1043"/>
      <c r="AX28" s="1043"/>
      <c r="AY28" s="1043"/>
      <c r="AZ28" s="1044"/>
      <c r="BA28" s="1044"/>
      <c r="BB28" s="1044"/>
      <c r="BC28" s="1044"/>
      <c r="BD28" s="1044"/>
      <c r="BE28" s="1045"/>
      <c r="BF28" s="1045"/>
      <c r="BG28" s="1045"/>
      <c r="BH28" s="1045"/>
      <c r="BI28" s="1046"/>
      <c r="BJ28" s="220"/>
      <c r="BK28" s="220"/>
      <c r="BL28" s="220"/>
      <c r="BM28" s="220"/>
      <c r="BN28" s="220"/>
      <c r="BO28" s="229"/>
      <c r="BP28" s="229"/>
      <c r="BQ28" s="226">
        <v>22</v>
      </c>
      <c r="BR28" s="227"/>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18"/>
    </row>
    <row r="29" spans="1:131" ht="26.25" customHeight="1" x14ac:dyDescent="0.15">
      <c r="A29" s="230">
        <v>2</v>
      </c>
      <c r="B29" s="1030" t="s">
        <v>390</v>
      </c>
      <c r="C29" s="1031"/>
      <c r="D29" s="1031"/>
      <c r="E29" s="1031"/>
      <c r="F29" s="1031"/>
      <c r="G29" s="1031"/>
      <c r="H29" s="1031"/>
      <c r="I29" s="1031"/>
      <c r="J29" s="1031"/>
      <c r="K29" s="1031"/>
      <c r="L29" s="1031"/>
      <c r="M29" s="1031"/>
      <c r="N29" s="1031"/>
      <c r="O29" s="1031"/>
      <c r="P29" s="1032"/>
      <c r="Q29" s="1038">
        <v>1749</v>
      </c>
      <c r="R29" s="1039"/>
      <c r="S29" s="1039"/>
      <c r="T29" s="1039"/>
      <c r="U29" s="1039"/>
      <c r="V29" s="1039">
        <v>1636</v>
      </c>
      <c r="W29" s="1039"/>
      <c r="X29" s="1039"/>
      <c r="Y29" s="1039"/>
      <c r="Z29" s="1039"/>
      <c r="AA29" s="1039">
        <v>113</v>
      </c>
      <c r="AB29" s="1039"/>
      <c r="AC29" s="1039"/>
      <c r="AD29" s="1039"/>
      <c r="AE29" s="1040"/>
      <c r="AF29" s="1035">
        <v>113</v>
      </c>
      <c r="AG29" s="1036"/>
      <c r="AH29" s="1036"/>
      <c r="AI29" s="1036"/>
      <c r="AJ29" s="1037"/>
      <c r="AK29" s="980">
        <v>264</v>
      </c>
      <c r="AL29" s="971"/>
      <c r="AM29" s="971"/>
      <c r="AN29" s="971"/>
      <c r="AO29" s="971"/>
      <c r="AP29" s="971"/>
      <c r="AQ29" s="971"/>
      <c r="AR29" s="971"/>
      <c r="AS29" s="971"/>
      <c r="AT29" s="971"/>
      <c r="AU29" s="971"/>
      <c r="AV29" s="971"/>
      <c r="AW29" s="971"/>
      <c r="AX29" s="971"/>
      <c r="AY29" s="971"/>
      <c r="AZ29" s="1041"/>
      <c r="BA29" s="1041"/>
      <c r="BB29" s="1041"/>
      <c r="BC29" s="1041"/>
      <c r="BD29" s="1041"/>
      <c r="BE29" s="972"/>
      <c r="BF29" s="972"/>
      <c r="BG29" s="972"/>
      <c r="BH29" s="972"/>
      <c r="BI29" s="973"/>
      <c r="BJ29" s="220"/>
      <c r="BK29" s="220"/>
      <c r="BL29" s="220"/>
      <c r="BM29" s="220"/>
      <c r="BN29" s="220"/>
      <c r="BO29" s="229"/>
      <c r="BP29" s="229"/>
      <c r="BQ29" s="226">
        <v>23</v>
      </c>
      <c r="BR29" s="227"/>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18"/>
    </row>
    <row r="30" spans="1:131" ht="26.25" customHeight="1" x14ac:dyDescent="0.15">
      <c r="A30" s="230">
        <v>3</v>
      </c>
      <c r="B30" s="1030" t="s">
        <v>391</v>
      </c>
      <c r="C30" s="1031"/>
      <c r="D30" s="1031"/>
      <c r="E30" s="1031"/>
      <c r="F30" s="1031"/>
      <c r="G30" s="1031"/>
      <c r="H30" s="1031"/>
      <c r="I30" s="1031"/>
      <c r="J30" s="1031"/>
      <c r="K30" s="1031"/>
      <c r="L30" s="1031"/>
      <c r="M30" s="1031"/>
      <c r="N30" s="1031"/>
      <c r="O30" s="1031"/>
      <c r="P30" s="1032"/>
      <c r="Q30" s="1038">
        <v>221</v>
      </c>
      <c r="R30" s="1039"/>
      <c r="S30" s="1039"/>
      <c r="T30" s="1039"/>
      <c r="U30" s="1039"/>
      <c r="V30" s="1039">
        <v>208</v>
      </c>
      <c r="W30" s="1039"/>
      <c r="X30" s="1039"/>
      <c r="Y30" s="1039"/>
      <c r="Z30" s="1039"/>
      <c r="AA30" s="1039">
        <v>13</v>
      </c>
      <c r="AB30" s="1039"/>
      <c r="AC30" s="1039"/>
      <c r="AD30" s="1039"/>
      <c r="AE30" s="1040"/>
      <c r="AF30" s="1035">
        <v>13</v>
      </c>
      <c r="AG30" s="1036"/>
      <c r="AH30" s="1036"/>
      <c r="AI30" s="1036"/>
      <c r="AJ30" s="1037"/>
      <c r="AK30" s="980">
        <v>67</v>
      </c>
      <c r="AL30" s="971"/>
      <c r="AM30" s="971"/>
      <c r="AN30" s="971"/>
      <c r="AO30" s="971"/>
      <c r="AP30" s="971"/>
      <c r="AQ30" s="971"/>
      <c r="AR30" s="971"/>
      <c r="AS30" s="971"/>
      <c r="AT30" s="971"/>
      <c r="AU30" s="971"/>
      <c r="AV30" s="971"/>
      <c r="AW30" s="971"/>
      <c r="AX30" s="971"/>
      <c r="AY30" s="971"/>
      <c r="AZ30" s="1041"/>
      <c r="BA30" s="1041"/>
      <c r="BB30" s="1041"/>
      <c r="BC30" s="1041"/>
      <c r="BD30" s="1041"/>
      <c r="BE30" s="972"/>
      <c r="BF30" s="972"/>
      <c r="BG30" s="972"/>
      <c r="BH30" s="972"/>
      <c r="BI30" s="973"/>
      <c r="BJ30" s="220"/>
      <c r="BK30" s="220"/>
      <c r="BL30" s="220"/>
      <c r="BM30" s="220"/>
      <c r="BN30" s="220"/>
      <c r="BO30" s="229"/>
      <c r="BP30" s="229"/>
      <c r="BQ30" s="226">
        <v>24</v>
      </c>
      <c r="BR30" s="227"/>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18"/>
    </row>
    <row r="31" spans="1:131" ht="26.25" customHeight="1" x14ac:dyDescent="0.15">
      <c r="A31" s="230">
        <v>4</v>
      </c>
      <c r="B31" s="1030" t="s">
        <v>392</v>
      </c>
      <c r="C31" s="1031"/>
      <c r="D31" s="1031"/>
      <c r="E31" s="1031"/>
      <c r="F31" s="1031"/>
      <c r="G31" s="1031"/>
      <c r="H31" s="1031"/>
      <c r="I31" s="1031"/>
      <c r="J31" s="1031"/>
      <c r="K31" s="1031"/>
      <c r="L31" s="1031"/>
      <c r="M31" s="1031"/>
      <c r="N31" s="1031"/>
      <c r="O31" s="1031"/>
      <c r="P31" s="1032"/>
      <c r="Q31" s="1038">
        <v>160</v>
      </c>
      <c r="R31" s="1039"/>
      <c r="S31" s="1039"/>
      <c r="T31" s="1039"/>
      <c r="U31" s="1039"/>
      <c r="V31" s="1039">
        <v>160</v>
      </c>
      <c r="W31" s="1039"/>
      <c r="X31" s="1039"/>
      <c r="Y31" s="1039"/>
      <c r="Z31" s="1039"/>
      <c r="AA31" s="1039">
        <v>0</v>
      </c>
      <c r="AB31" s="1039"/>
      <c r="AC31" s="1039"/>
      <c r="AD31" s="1039"/>
      <c r="AE31" s="1040"/>
      <c r="AF31" s="1035">
        <v>149</v>
      </c>
      <c r="AG31" s="1036"/>
      <c r="AH31" s="1036"/>
      <c r="AI31" s="1036"/>
      <c r="AJ31" s="1037"/>
      <c r="AK31" s="980">
        <v>23</v>
      </c>
      <c r="AL31" s="971"/>
      <c r="AM31" s="971"/>
      <c r="AN31" s="971"/>
      <c r="AO31" s="971"/>
      <c r="AP31" s="971">
        <v>1082</v>
      </c>
      <c r="AQ31" s="971"/>
      <c r="AR31" s="971"/>
      <c r="AS31" s="971"/>
      <c r="AT31" s="971"/>
      <c r="AU31" s="971">
        <v>22</v>
      </c>
      <c r="AV31" s="971"/>
      <c r="AW31" s="971"/>
      <c r="AX31" s="971"/>
      <c r="AY31" s="971"/>
      <c r="AZ31" s="1041" t="s">
        <v>551</v>
      </c>
      <c r="BA31" s="1041"/>
      <c r="BB31" s="1041"/>
      <c r="BC31" s="1041"/>
      <c r="BD31" s="1041"/>
      <c r="BE31" s="972" t="s">
        <v>393</v>
      </c>
      <c r="BF31" s="972"/>
      <c r="BG31" s="972"/>
      <c r="BH31" s="972"/>
      <c r="BI31" s="973"/>
      <c r="BJ31" s="220"/>
      <c r="BK31" s="220"/>
      <c r="BL31" s="220"/>
      <c r="BM31" s="220"/>
      <c r="BN31" s="220"/>
      <c r="BO31" s="229"/>
      <c r="BP31" s="229"/>
      <c r="BQ31" s="226">
        <v>25</v>
      </c>
      <c r="BR31" s="227"/>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18"/>
    </row>
    <row r="32" spans="1:131" ht="26.25" customHeight="1" x14ac:dyDescent="0.15">
      <c r="A32" s="230">
        <v>5</v>
      </c>
      <c r="B32" s="1030"/>
      <c r="C32" s="1031"/>
      <c r="D32" s="1031"/>
      <c r="E32" s="1031"/>
      <c r="F32" s="1031"/>
      <c r="G32" s="1031"/>
      <c r="H32" s="1031"/>
      <c r="I32" s="1031"/>
      <c r="J32" s="1031"/>
      <c r="K32" s="1031"/>
      <c r="L32" s="1031"/>
      <c r="M32" s="1031"/>
      <c r="N32" s="1031"/>
      <c r="O32" s="1031"/>
      <c r="P32" s="1032"/>
      <c r="Q32" s="1038"/>
      <c r="R32" s="1039"/>
      <c r="S32" s="1039"/>
      <c r="T32" s="1039"/>
      <c r="U32" s="1039"/>
      <c r="V32" s="1039"/>
      <c r="W32" s="1039"/>
      <c r="X32" s="1039"/>
      <c r="Y32" s="1039"/>
      <c r="Z32" s="1039"/>
      <c r="AA32" s="1039"/>
      <c r="AB32" s="1039"/>
      <c r="AC32" s="1039"/>
      <c r="AD32" s="1039"/>
      <c r="AE32" s="1040"/>
      <c r="AF32" s="1035"/>
      <c r="AG32" s="1036"/>
      <c r="AH32" s="1036"/>
      <c r="AI32" s="1036"/>
      <c r="AJ32" s="1037"/>
      <c r="AK32" s="980"/>
      <c r="AL32" s="971"/>
      <c r="AM32" s="971"/>
      <c r="AN32" s="971"/>
      <c r="AO32" s="971"/>
      <c r="AP32" s="971"/>
      <c r="AQ32" s="971"/>
      <c r="AR32" s="971"/>
      <c r="AS32" s="971"/>
      <c r="AT32" s="971"/>
      <c r="AU32" s="971"/>
      <c r="AV32" s="971"/>
      <c r="AW32" s="971"/>
      <c r="AX32" s="971"/>
      <c r="AY32" s="971"/>
      <c r="AZ32" s="1041"/>
      <c r="BA32" s="1041"/>
      <c r="BB32" s="1041"/>
      <c r="BC32" s="1041"/>
      <c r="BD32" s="1041"/>
      <c r="BE32" s="972"/>
      <c r="BF32" s="972"/>
      <c r="BG32" s="972"/>
      <c r="BH32" s="972"/>
      <c r="BI32" s="973"/>
      <c r="BJ32" s="220"/>
      <c r="BK32" s="220"/>
      <c r="BL32" s="220"/>
      <c r="BM32" s="220"/>
      <c r="BN32" s="220"/>
      <c r="BO32" s="229"/>
      <c r="BP32" s="229"/>
      <c r="BQ32" s="226">
        <v>26</v>
      </c>
      <c r="BR32" s="227"/>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18"/>
    </row>
    <row r="33" spans="1:131" ht="26.25" customHeight="1" x14ac:dyDescent="0.15">
      <c r="A33" s="230">
        <v>6</v>
      </c>
      <c r="B33" s="1030"/>
      <c r="C33" s="1031"/>
      <c r="D33" s="1031"/>
      <c r="E33" s="1031"/>
      <c r="F33" s="1031"/>
      <c r="G33" s="1031"/>
      <c r="H33" s="1031"/>
      <c r="I33" s="1031"/>
      <c r="J33" s="1031"/>
      <c r="K33" s="1031"/>
      <c r="L33" s="1031"/>
      <c r="M33" s="1031"/>
      <c r="N33" s="1031"/>
      <c r="O33" s="1031"/>
      <c r="P33" s="1032"/>
      <c r="Q33" s="1038"/>
      <c r="R33" s="1039"/>
      <c r="S33" s="1039"/>
      <c r="T33" s="1039"/>
      <c r="U33" s="1039"/>
      <c r="V33" s="1039"/>
      <c r="W33" s="1039"/>
      <c r="X33" s="1039"/>
      <c r="Y33" s="1039"/>
      <c r="Z33" s="1039"/>
      <c r="AA33" s="1039"/>
      <c r="AB33" s="1039"/>
      <c r="AC33" s="1039"/>
      <c r="AD33" s="1039"/>
      <c r="AE33" s="1040"/>
      <c r="AF33" s="1035"/>
      <c r="AG33" s="1036"/>
      <c r="AH33" s="1036"/>
      <c r="AI33" s="1036"/>
      <c r="AJ33" s="1037"/>
      <c r="AK33" s="980"/>
      <c r="AL33" s="971"/>
      <c r="AM33" s="971"/>
      <c r="AN33" s="971"/>
      <c r="AO33" s="971"/>
      <c r="AP33" s="971"/>
      <c r="AQ33" s="971"/>
      <c r="AR33" s="971"/>
      <c r="AS33" s="971"/>
      <c r="AT33" s="971"/>
      <c r="AU33" s="971"/>
      <c r="AV33" s="971"/>
      <c r="AW33" s="971"/>
      <c r="AX33" s="971"/>
      <c r="AY33" s="971"/>
      <c r="AZ33" s="1041"/>
      <c r="BA33" s="1041"/>
      <c r="BB33" s="1041"/>
      <c r="BC33" s="1041"/>
      <c r="BD33" s="1041"/>
      <c r="BE33" s="972"/>
      <c r="BF33" s="972"/>
      <c r="BG33" s="972"/>
      <c r="BH33" s="972"/>
      <c r="BI33" s="973"/>
      <c r="BJ33" s="220"/>
      <c r="BK33" s="220"/>
      <c r="BL33" s="220"/>
      <c r="BM33" s="220"/>
      <c r="BN33" s="220"/>
      <c r="BO33" s="229"/>
      <c r="BP33" s="229"/>
      <c r="BQ33" s="226">
        <v>27</v>
      </c>
      <c r="BR33" s="227"/>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18"/>
    </row>
    <row r="34" spans="1:131" ht="26.25" customHeight="1" x14ac:dyDescent="0.15">
      <c r="A34" s="230">
        <v>7</v>
      </c>
      <c r="B34" s="1030"/>
      <c r="C34" s="1031"/>
      <c r="D34" s="1031"/>
      <c r="E34" s="1031"/>
      <c r="F34" s="1031"/>
      <c r="G34" s="1031"/>
      <c r="H34" s="1031"/>
      <c r="I34" s="1031"/>
      <c r="J34" s="1031"/>
      <c r="K34" s="1031"/>
      <c r="L34" s="1031"/>
      <c r="M34" s="1031"/>
      <c r="N34" s="1031"/>
      <c r="O34" s="1031"/>
      <c r="P34" s="1032"/>
      <c r="Q34" s="1038"/>
      <c r="R34" s="1039"/>
      <c r="S34" s="1039"/>
      <c r="T34" s="1039"/>
      <c r="U34" s="1039"/>
      <c r="V34" s="1039"/>
      <c r="W34" s="1039"/>
      <c r="X34" s="1039"/>
      <c r="Y34" s="1039"/>
      <c r="Z34" s="1039"/>
      <c r="AA34" s="1039"/>
      <c r="AB34" s="1039"/>
      <c r="AC34" s="1039"/>
      <c r="AD34" s="1039"/>
      <c r="AE34" s="1040"/>
      <c r="AF34" s="1035"/>
      <c r="AG34" s="1036"/>
      <c r="AH34" s="1036"/>
      <c r="AI34" s="1036"/>
      <c r="AJ34" s="1037"/>
      <c r="AK34" s="980"/>
      <c r="AL34" s="971"/>
      <c r="AM34" s="971"/>
      <c r="AN34" s="971"/>
      <c r="AO34" s="971"/>
      <c r="AP34" s="971"/>
      <c r="AQ34" s="971"/>
      <c r="AR34" s="971"/>
      <c r="AS34" s="971"/>
      <c r="AT34" s="971"/>
      <c r="AU34" s="971"/>
      <c r="AV34" s="971"/>
      <c r="AW34" s="971"/>
      <c r="AX34" s="971"/>
      <c r="AY34" s="971"/>
      <c r="AZ34" s="1041"/>
      <c r="BA34" s="1041"/>
      <c r="BB34" s="1041"/>
      <c r="BC34" s="1041"/>
      <c r="BD34" s="1041"/>
      <c r="BE34" s="972"/>
      <c r="BF34" s="972"/>
      <c r="BG34" s="972"/>
      <c r="BH34" s="972"/>
      <c r="BI34" s="973"/>
      <c r="BJ34" s="220"/>
      <c r="BK34" s="220"/>
      <c r="BL34" s="220"/>
      <c r="BM34" s="220"/>
      <c r="BN34" s="220"/>
      <c r="BO34" s="229"/>
      <c r="BP34" s="229"/>
      <c r="BQ34" s="226">
        <v>28</v>
      </c>
      <c r="BR34" s="227"/>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18"/>
    </row>
    <row r="35" spans="1:131" ht="26.25" customHeight="1" x14ac:dyDescent="0.15">
      <c r="A35" s="230">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20"/>
      <c r="BK35" s="220"/>
      <c r="BL35" s="220"/>
      <c r="BM35" s="220"/>
      <c r="BN35" s="220"/>
      <c r="BO35" s="229"/>
      <c r="BP35" s="229"/>
      <c r="BQ35" s="226">
        <v>29</v>
      </c>
      <c r="BR35" s="227"/>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18"/>
    </row>
    <row r="36" spans="1:131" ht="26.25" customHeight="1" x14ac:dyDescent="0.15">
      <c r="A36" s="230">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20"/>
      <c r="BK36" s="220"/>
      <c r="BL36" s="220"/>
      <c r="BM36" s="220"/>
      <c r="BN36" s="220"/>
      <c r="BO36" s="229"/>
      <c r="BP36" s="229"/>
      <c r="BQ36" s="226">
        <v>30</v>
      </c>
      <c r="BR36" s="227"/>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18"/>
    </row>
    <row r="37" spans="1:131" ht="26.25" customHeight="1" x14ac:dyDescent="0.15">
      <c r="A37" s="230">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20"/>
      <c r="BK37" s="220"/>
      <c r="BL37" s="220"/>
      <c r="BM37" s="220"/>
      <c r="BN37" s="220"/>
      <c r="BO37" s="229"/>
      <c r="BP37" s="229"/>
      <c r="BQ37" s="226">
        <v>31</v>
      </c>
      <c r="BR37" s="227"/>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18"/>
    </row>
    <row r="38" spans="1:131" ht="26.25" customHeight="1" x14ac:dyDescent="0.15">
      <c r="A38" s="230">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20"/>
      <c r="BK38" s="220"/>
      <c r="BL38" s="220"/>
      <c r="BM38" s="220"/>
      <c r="BN38" s="220"/>
      <c r="BO38" s="229"/>
      <c r="BP38" s="229"/>
      <c r="BQ38" s="226">
        <v>32</v>
      </c>
      <c r="BR38" s="227"/>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18"/>
    </row>
    <row r="39" spans="1:131" ht="26.25" customHeight="1" x14ac:dyDescent="0.15">
      <c r="A39" s="230">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20"/>
      <c r="BK39" s="220"/>
      <c r="BL39" s="220"/>
      <c r="BM39" s="220"/>
      <c r="BN39" s="220"/>
      <c r="BO39" s="229"/>
      <c r="BP39" s="229"/>
      <c r="BQ39" s="226">
        <v>33</v>
      </c>
      <c r="BR39" s="227"/>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18"/>
    </row>
    <row r="40" spans="1:131" ht="26.25" customHeight="1" x14ac:dyDescent="0.15">
      <c r="A40" s="226">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20"/>
      <c r="BK40" s="220"/>
      <c r="BL40" s="220"/>
      <c r="BM40" s="220"/>
      <c r="BN40" s="220"/>
      <c r="BO40" s="229"/>
      <c r="BP40" s="229"/>
      <c r="BQ40" s="226">
        <v>34</v>
      </c>
      <c r="BR40" s="227"/>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18"/>
    </row>
    <row r="41" spans="1:131" ht="26.25" customHeight="1" x14ac:dyDescent="0.15">
      <c r="A41" s="226">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20"/>
      <c r="BK41" s="220"/>
      <c r="BL41" s="220"/>
      <c r="BM41" s="220"/>
      <c r="BN41" s="220"/>
      <c r="BO41" s="229"/>
      <c r="BP41" s="229"/>
      <c r="BQ41" s="226">
        <v>35</v>
      </c>
      <c r="BR41" s="227"/>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18"/>
    </row>
    <row r="42" spans="1:131" ht="26.25" customHeight="1" x14ac:dyDescent="0.15">
      <c r="A42" s="226">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20"/>
      <c r="BK42" s="220"/>
      <c r="BL42" s="220"/>
      <c r="BM42" s="220"/>
      <c r="BN42" s="220"/>
      <c r="BO42" s="229"/>
      <c r="BP42" s="229"/>
      <c r="BQ42" s="226">
        <v>36</v>
      </c>
      <c r="BR42" s="227"/>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18"/>
    </row>
    <row r="43" spans="1:131" ht="26.25" customHeight="1" x14ac:dyDescent="0.15">
      <c r="A43" s="226">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20"/>
      <c r="BK43" s="220"/>
      <c r="BL43" s="220"/>
      <c r="BM43" s="220"/>
      <c r="BN43" s="220"/>
      <c r="BO43" s="229"/>
      <c r="BP43" s="229"/>
      <c r="BQ43" s="226">
        <v>37</v>
      </c>
      <c r="BR43" s="227"/>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18"/>
    </row>
    <row r="44" spans="1:131" ht="26.25" customHeight="1" x14ac:dyDescent="0.15">
      <c r="A44" s="226">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20"/>
      <c r="BK44" s="220"/>
      <c r="BL44" s="220"/>
      <c r="BM44" s="220"/>
      <c r="BN44" s="220"/>
      <c r="BO44" s="229"/>
      <c r="BP44" s="229"/>
      <c r="BQ44" s="226">
        <v>38</v>
      </c>
      <c r="BR44" s="227"/>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18"/>
    </row>
    <row r="45" spans="1:131" ht="26.25" customHeight="1" x14ac:dyDescent="0.15">
      <c r="A45" s="226">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20"/>
      <c r="BK45" s="220"/>
      <c r="BL45" s="220"/>
      <c r="BM45" s="220"/>
      <c r="BN45" s="220"/>
      <c r="BO45" s="229"/>
      <c r="BP45" s="229"/>
      <c r="BQ45" s="226">
        <v>39</v>
      </c>
      <c r="BR45" s="227"/>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18"/>
    </row>
    <row r="46" spans="1:131" ht="26.25" customHeight="1" x14ac:dyDescent="0.15">
      <c r="A46" s="226">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20"/>
      <c r="BK46" s="220"/>
      <c r="BL46" s="220"/>
      <c r="BM46" s="220"/>
      <c r="BN46" s="220"/>
      <c r="BO46" s="229"/>
      <c r="BP46" s="229"/>
      <c r="BQ46" s="226">
        <v>40</v>
      </c>
      <c r="BR46" s="227"/>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18"/>
    </row>
    <row r="47" spans="1:131" ht="26.25" customHeight="1" x14ac:dyDescent="0.15">
      <c r="A47" s="226">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20"/>
      <c r="BK47" s="220"/>
      <c r="BL47" s="220"/>
      <c r="BM47" s="220"/>
      <c r="BN47" s="220"/>
      <c r="BO47" s="229"/>
      <c r="BP47" s="229"/>
      <c r="BQ47" s="226">
        <v>41</v>
      </c>
      <c r="BR47" s="227"/>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18"/>
    </row>
    <row r="48" spans="1:131" ht="26.25" customHeight="1" x14ac:dyDescent="0.15">
      <c r="A48" s="226">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20"/>
      <c r="BK48" s="220"/>
      <c r="BL48" s="220"/>
      <c r="BM48" s="220"/>
      <c r="BN48" s="220"/>
      <c r="BO48" s="229"/>
      <c r="BP48" s="229"/>
      <c r="BQ48" s="226">
        <v>42</v>
      </c>
      <c r="BR48" s="227"/>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18"/>
    </row>
    <row r="49" spans="1:131" ht="26.25" customHeight="1" x14ac:dyDescent="0.15">
      <c r="A49" s="226">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20"/>
      <c r="BK49" s="220"/>
      <c r="BL49" s="220"/>
      <c r="BM49" s="220"/>
      <c r="BN49" s="220"/>
      <c r="BO49" s="229"/>
      <c r="BP49" s="229"/>
      <c r="BQ49" s="226">
        <v>43</v>
      </c>
      <c r="BR49" s="227"/>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18"/>
    </row>
    <row r="50" spans="1:131" ht="26.25" customHeight="1" x14ac:dyDescent="0.15">
      <c r="A50" s="226">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20"/>
      <c r="BK50" s="220"/>
      <c r="BL50" s="220"/>
      <c r="BM50" s="220"/>
      <c r="BN50" s="220"/>
      <c r="BO50" s="229"/>
      <c r="BP50" s="229"/>
      <c r="BQ50" s="226">
        <v>44</v>
      </c>
      <c r="BR50" s="227"/>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18"/>
    </row>
    <row r="51" spans="1:131" ht="26.25" customHeight="1" x14ac:dyDescent="0.15">
      <c r="A51" s="226">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20"/>
      <c r="BK51" s="220"/>
      <c r="BL51" s="220"/>
      <c r="BM51" s="220"/>
      <c r="BN51" s="220"/>
      <c r="BO51" s="229"/>
      <c r="BP51" s="229"/>
      <c r="BQ51" s="226">
        <v>45</v>
      </c>
      <c r="BR51" s="227"/>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18"/>
    </row>
    <row r="52" spans="1:131" ht="26.25" customHeight="1" x14ac:dyDescent="0.15">
      <c r="A52" s="226">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20"/>
      <c r="BK52" s="220"/>
      <c r="BL52" s="220"/>
      <c r="BM52" s="220"/>
      <c r="BN52" s="220"/>
      <c r="BO52" s="229"/>
      <c r="BP52" s="229"/>
      <c r="BQ52" s="226">
        <v>46</v>
      </c>
      <c r="BR52" s="227"/>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18"/>
    </row>
    <row r="53" spans="1:131" ht="26.25" customHeight="1" x14ac:dyDescent="0.15">
      <c r="A53" s="226">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20"/>
      <c r="BK53" s="220"/>
      <c r="BL53" s="220"/>
      <c r="BM53" s="220"/>
      <c r="BN53" s="220"/>
      <c r="BO53" s="229"/>
      <c r="BP53" s="229"/>
      <c r="BQ53" s="226">
        <v>47</v>
      </c>
      <c r="BR53" s="227"/>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18"/>
    </row>
    <row r="54" spans="1:131" ht="26.25" customHeight="1" x14ac:dyDescent="0.15">
      <c r="A54" s="226">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20"/>
      <c r="BK54" s="220"/>
      <c r="BL54" s="220"/>
      <c r="BM54" s="220"/>
      <c r="BN54" s="220"/>
      <c r="BO54" s="229"/>
      <c r="BP54" s="229"/>
      <c r="BQ54" s="226">
        <v>48</v>
      </c>
      <c r="BR54" s="227"/>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18"/>
    </row>
    <row r="55" spans="1:131" ht="26.25" customHeight="1" x14ac:dyDescent="0.15">
      <c r="A55" s="226">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20"/>
      <c r="BK55" s="220"/>
      <c r="BL55" s="220"/>
      <c r="BM55" s="220"/>
      <c r="BN55" s="220"/>
      <c r="BO55" s="229"/>
      <c r="BP55" s="229"/>
      <c r="BQ55" s="226">
        <v>49</v>
      </c>
      <c r="BR55" s="227"/>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18"/>
    </row>
    <row r="56" spans="1:131" ht="26.25" customHeight="1" x14ac:dyDescent="0.15">
      <c r="A56" s="226">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20"/>
      <c r="BK56" s="220"/>
      <c r="BL56" s="220"/>
      <c r="BM56" s="220"/>
      <c r="BN56" s="220"/>
      <c r="BO56" s="229"/>
      <c r="BP56" s="229"/>
      <c r="BQ56" s="226">
        <v>50</v>
      </c>
      <c r="BR56" s="227"/>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18"/>
    </row>
    <row r="57" spans="1:131" ht="26.25" customHeight="1" x14ac:dyDescent="0.15">
      <c r="A57" s="226">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20"/>
      <c r="BK57" s="220"/>
      <c r="BL57" s="220"/>
      <c r="BM57" s="220"/>
      <c r="BN57" s="220"/>
      <c r="BO57" s="229"/>
      <c r="BP57" s="229"/>
      <c r="BQ57" s="226">
        <v>51</v>
      </c>
      <c r="BR57" s="227"/>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18"/>
    </row>
    <row r="58" spans="1:131" ht="26.25" customHeight="1" x14ac:dyDescent="0.15">
      <c r="A58" s="226">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20"/>
      <c r="BK58" s="220"/>
      <c r="BL58" s="220"/>
      <c r="BM58" s="220"/>
      <c r="BN58" s="220"/>
      <c r="BO58" s="229"/>
      <c r="BP58" s="229"/>
      <c r="BQ58" s="226">
        <v>52</v>
      </c>
      <c r="BR58" s="227"/>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18"/>
    </row>
    <row r="59" spans="1:131" ht="26.25" customHeight="1" x14ac:dyDescent="0.15">
      <c r="A59" s="226">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20"/>
      <c r="BK59" s="220"/>
      <c r="BL59" s="220"/>
      <c r="BM59" s="220"/>
      <c r="BN59" s="220"/>
      <c r="BO59" s="229"/>
      <c r="BP59" s="229"/>
      <c r="BQ59" s="226">
        <v>53</v>
      </c>
      <c r="BR59" s="227"/>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18"/>
    </row>
    <row r="60" spans="1:131" ht="26.25" customHeight="1" x14ac:dyDescent="0.15">
      <c r="A60" s="226">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20"/>
      <c r="BK60" s="220"/>
      <c r="BL60" s="220"/>
      <c r="BM60" s="220"/>
      <c r="BN60" s="220"/>
      <c r="BO60" s="229"/>
      <c r="BP60" s="229"/>
      <c r="BQ60" s="226">
        <v>54</v>
      </c>
      <c r="BR60" s="227"/>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18"/>
    </row>
    <row r="61" spans="1:131" ht="26.25" customHeight="1" thickBot="1" x14ac:dyDescent="0.2">
      <c r="A61" s="226">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20"/>
      <c r="BK61" s="220"/>
      <c r="BL61" s="220"/>
      <c r="BM61" s="220"/>
      <c r="BN61" s="220"/>
      <c r="BO61" s="229"/>
      <c r="BP61" s="229"/>
      <c r="BQ61" s="226">
        <v>55</v>
      </c>
      <c r="BR61" s="227"/>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18"/>
    </row>
    <row r="62" spans="1:131" ht="26.25" customHeight="1" x14ac:dyDescent="0.15">
      <c r="A62" s="226">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394</v>
      </c>
      <c r="BK62" s="1028"/>
      <c r="BL62" s="1028"/>
      <c r="BM62" s="1028"/>
      <c r="BN62" s="1029"/>
      <c r="BO62" s="229"/>
      <c r="BP62" s="229"/>
      <c r="BQ62" s="226">
        <v>56</v>
      </c>
      <c r="BR62" s="227"/>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18"/>
    </row>
    <row r="63" spans="1:131" ht="26.25" customHeight="1" thickBot="1" x14ac:dyDescent="0.2">
      <c r="A63" s="228" t="s">
        <v>377</v>
      </c>
      <c r="B63" s="937" t="s">
        <v>395</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312</v>
      </c>
      <c r="AG63" s="959"/>
      <c r="AH63" s="959"/>
      <c r="AI63" s="959"/>
      <c r="AJ63" s="1022"/>
      <c r="AK63" s="1023"/>
      <c r="AL63" s="963"/>
      <c r="AM63" s="963"/>
      <c r="AN63" s="963"/>
      <c r="AO63" s="963"/>
      <c r="AP63" s="959"/>
      <c r="AQ63" s="959"/>
      <c r="AR63" s="959"/>
      <c r="AS63" s="959"/>
      <c r="AT63" s="959"/>
      <c r="AU63" s="959"/>
      <c r="AV63" s="959"/>
      <c r="AW63" s="959"/>
      <c r="AX63" s="959"/>
      <c r="AY63" s="959"/>
      <c r="AZ63" s="1017"/>
      <c r="BA63" s="1017"/>
      <c r="BB63" s="1017"/>
      <c r="BC63" s="1017"/>
      <c r="BD63" s="1017"/>
      <c r="BE63" s="960"/>
      <c r="BF63" s="960"/>
      <c r="BG63" s="960"/>
      <c r="BH63" s="960"/>
      <c r="BI63" s="961"/>
      <c r="BJ63" s="1018" t="s">
        <v>122</v>
      </c>
      <c r="BK63" s="953"/>
      <c r="BL63" s="953"/>
      <c r="BM63" s="953"/>
      <c r="BN63" s="1019"/>
      <c r="BO63" s="229"/>
      <c r="BP63" s="229"/>
      <c r="BQ63" s="226">
        <v>57</v>
      </c>
      <c r="BR63" s="227"/>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18"/>
    </row>
    <row r="65" spans="1:131" ht="26.25" customHeight="1" thickBot="1" x14ac:dyDescent="0.2">
      <c r="A65" s="220" t="s">
        <v>396</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18"/>
    </row>
    <row r="66" spans="1:131" ht="26.25" customHeight="1" x14ac:dyDescent="0.15">
      <c r="A66" s="995" t="s">
        <v>397</v>
      </c>
      <c r="B66" s="996"/>
      <c r="C66" s="996"/>
      <c r="D66" s="996"/>
      <c r="E66" s="996"/>
      <c r="F66" s="996"/>
      <c r="G66" s="996"/>
      <c r="H66" s="996"/>
      <c r="I66" s="996"/>
      <c r="J66" s="996"/>
      <c r="K66" s="996"/>
      <c r="L66" s="996"/>
      <c r="M66" s="996"/>
      <c r="N66" s="996"/>
      <c r="O66" s="996"/>
      <c r="P66" s="997"/>
      <c r="Q66" s="1001" t="s">
        <v>381</v>
      </c>
      <c r="R66" s="1002"/>
      <c r="S66" s="1002"/>
      <c r="T66" s="1002"/>
      <c r="U66" s="1003"/>
      <c r="V66" s="1001" t="s">
        <v>382</v>
      </c>
      <c r="W66" s="1002"/>
      <c r="X66" s="1002"/>
      <c r="Y66" s="1002"/>
      <c r="Z66" s="1003"/>
      <c r="AA66" s="1001" t="s">
        <v>383</v>
      </c>
      <c r="AB66" s="1002"/>
      <c r="AC66" s="1002"/>
      <c r="AD66" s="1002"/>
      <c r="AE66" s="1003"/>
      <c r="AF66" s="1007" t="s">
        <v>384</v>
      </c>
      <c r="AG66" s="1008"/>
      <c r="AH66" s="1008"/>
      <c r="AI66" s="1008"/>
      <c r="AJ66" s="1009"/>
      <c r="AK66" s="1001" t="s">
        <v>385</v>
      </c>
      <c r="AL66" s="996"/>
      <c r="AM66" s="996"/>
      <c r="AN66" s="996"/>
      <c r="AO66" s="997"/>
      <c r="AP66" s="1001" t="s">
        <v>386</v>
      </c>
      <c r="AQ66" s="1002"/>
      <c r="AR66" s="1002"/>
      <c r="AS66" s="1002"/>
      <c r="AT66" s="1003"/>
      <c r="AU66" s="1001" t="s">
        <v>398</v>
      </c>
      <c r="AV66" s="1002"/>
      <c r="AW66" s="1002"/>
      <c r="AX66" s="1002"/>
      <c r="AY66" s="1003"/>
      <c r="AZ66" s="1001" t="s">
        <v>365</v>
      </c>
      <c r="BA66" s="1002"/>
      <c r="BB66" s="1002"/>
      <c r="BC66" s="1002"/>
      <c r="BD66" s="1015"/>
      <c r="BE66" s="229"/>
      <c r="BF66" s="229"/>
      <c r="BG66" s="229"/>
      <c r="BH66" s="229"/>
      <c r="BI66" s="229"/>
      <c r="BJ66" s="229"/>
      <c r="BK66" s="229"/>
      <c r="BL66" s="229"/>
      <c r="BM66" s="229"/>
      <c r="BN66" s="229"/>
      <c r="BO66" s="229"/>
      <c r="BP66" s="229"/>
      <c r="BQ66" s="226">
        <v>60</v>
      </c>
      <c r="BR66" s="231"/>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18"/>
    </row>
    <row r="67" spans="1:131" ht="26.25" customHeight="1" thickBot="1" x14ac:dyDescent="0.2">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29"/>
      <c r="BF67" s="229"/>
      <c r="BG67" s="229"/>
      <c r="BH67" s="229"/>
      <c r="BI67" s="229"/>
      <c r="BJ67" s="229"/>
      <c r="BK67" s="229"/>
      <c r="BL67" s="229"/>
      <c r="BM67" s="229"/>
      <c r="BN67" s="229"/>
      <c r="BO67" s="229"/>
      <c r="BP67" s="229"/>
      <c r="BQ67" s="226">
        <v>61</v>
      </c>
      <c r="BR67" s="231"/>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18"/>
    </row>
    <row r="68" spans="1:131" ht="26.25" customHeight="1" thickTop="1" x14ac:dyDescent="0.15">
      <c r="A68" s="224">
        <v>1</v>
      </c>
      <c r="B68" s="985" t="s">
        <v>543</v>
      </c>
      <c r="C68" s="986"/>
      <c r="D68" s="986"/>
      <c r="E68" s="986"/>
      <c r="F68" s="986"/>
      <c r="G68" s="986"/>
      <c r="H68" s="986"/>
      <c r="I68" s="986"/>
      <c r="J68" s="986"/>
      <c r="K68" s="986"/>
      <c r="L68" s="986"/>
      <c r="M68" s="986"/>
      <c r="N68" s="986"/>
      <c r="O68" s="986"/>
      <c r="P68" s="987"/>
      <c r="Q68" s="988">
        <v>199</v>
      </c>
      <c r="R68" s="982"/>
      <c r="S68" s="982"/>
      <c r="T68" s="982"/>
      <c r="U68" s="982"/>
      <c r="V68" s="982">
        <v>168</v>
      </c>
      <c r="W68" s="982"/>
      <c r="X68" s="982"/>
      <c r="Y68" s="982"/>
      <c r="Z68" s="982"/>
      <c r="AA68" s="982">
        <v>310</v>
      </c>
      <c r="AB68" s="982"/>
      <c r="AC68" s="982"/>
      <c r="AD68" s="982"/>
      <c r="AE68" s="982"/>
      <c r="AF68" s="982">
        <v>310</v>
      </c>
      <c r="AG68" s="982"/>
      <c r="AH68" s="982"/>
      <c r="AI68" s="982"/>
      <c r="AJ68" s="982"/>
      <c r="AK68" s="982">
        <v>5</v>
      </c>
      <c r="AL68" s="982"/>
      <c r="AM68" s="982"/>
      <c r="AN68" s="982"/>
      <c r="AO68" s="982"/>
      <c r="AP68" s="982" t="s">
        <v>552</v>
      </c>
      <c r="AQ68" s="982"/>
      <c r="AR68" s="982"/>
      <c r="AS68" s="982"/>
      <c r="AT68" s="982"/>
      <c r="AU68" s="982" t="s">
        <v>553</v>
      </c>
      <c r="AV68" s="982"/>
      <c r="AW68" s="982"/>
      <c r="AX68" s="982"/>
      <c r="AY68" s="982"/>
      <c r="AZ68" s="983"/>
      <c r="BA68" s="983"/>
      <c r="BB68" s="983"/>
      <c r="BC68" s="983"/>
      <c r="BD68" s="984"/>
      <c r="BE68" s="229"/>
      <c r="BF68" s="229"/>
      <c r="BG68" s="229"/>
      <c r="BH68" s="229"/>
      <c r="BI68" s="229"/>
      <c r="BJ68" s="229"/>
      <c r="BK68" s="229"/>
      <c r="BL68" s="229"/>
      <c r="BM68" s="229"/>
      <c r="BN68" s="229"/>
      <c r="BO68" s="229"/>
      <c r="BP68" s="229"/>
      <c r="BQ68" s="226">
        <v>62</v>
      </c>
      <c r="BR68" s="231"/>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18"/>
    </row>
    <row r="69" spans="1:131" ht="26.25" customHeight="1" x14ac:dyDescent="0.15">
      <c r="A69" s="226">
        <v>2</v>
      </c>
      <c r="B69" s="974" t="s">
        <v>544</v>
      </c>
      <c r="C69" s="975"/>
      <c r="D69" s="975"/>
      <c r="E69" s="975"/>
      <c r="F69" s="975"/>
      <c r="G69" s="975"/>
      <c r="H69" s="975"/>
      <c r="I69" s="975"/>
      <c r="J69" s="975"/>
      <c r="K69" s="975"/>
      <c r="L69" s="975"/>
      <c r="M69" s="975"/>
      <c r="N69" s="975"/>
      <c r="O69" s="975"/>
      <c r="P69" s="976"/>
      <c r="Q69" s="977">
        <v>277</v>
      </c>
      <c r="R69" s="971"/>
      <c r="S69" s="971"/>
      <c r="T69" s="971"/>
      <c r="U69" s="971"/>
      <c r="V69" s="971">
        <v>246</v>
      </c>
      <c r="W69" s="971"/>
      <c r="X69" s="971"/>
      <c r="Y69" s="971"/>
      <c r="Z69" s="971"/>
      <c r="AA69" s="971">
        <v>31</v>
      </c>
      <c r="AB69" s="971"/>
      <c r="AC69" s="971"/>
      <c r="AD69" s="971"/>
      <c r="AE69" s="971"/>
      <c r="AF69" s="971">
        <v>31</v>
      </c>
      <c r="AG69" s="971"/>
      <c r="AH69" s="971"/>
      <c r="AI69" s="971"/>
      <c r="AJ69" s="971"/>
      <c r="AK69" s="971">
        <v>0</v>
      </c>
      <c r="AL69" s="971"/>
      <c r="AM69" s="971"/>
      <c r="AN69" s="971"/>
      <c r="AO69" s="971"/>
      <c r="AP69" s="971">
        <v>18</v>
      </c>
      <c r="AQ69" s="971"/>
      <c r="AR69" s="971"/>
      <c r="AS69" s="971"/>
      <c r="AT69" s="971"/>
      <c r="AU69" s="971" t="s">
        <v>553</v>
      </c>
      <c r="AV69" s="971"/>
      <c r="AW69" s="971"/>
      <c r="AX69" s="971"/>
      <c r="AY69" s="971"/>
      <c r="AZ69" s="972"/>
      <c r="BA69" s="972"/>
      <c r="BB69" s="972"/>
      <c r="BC69" s="972"/>
      <c r="BD69" s="973"/>
      <c r="BE69" s="229"/>
      <c r="BF69" s="229"/>
      <c r="BG69" s="229"/>
      <c r="BH69" s="229"/>
      <c r="BI69" s="229"/>
      <c r="BJ69" s="229"/>
      <c r="BK69" s="229"/>
      <c r="BL69" s="229"/>
      <c r="BM69" s="229"/>
      <c r="BN69" s="229"/>
      <c r="BO69" s="229"/>
      <c r="BP69" s="229"/>
      <c r="BQ69" s="226">
        <v>63</v>
      </c>
      <c r="BR69" s="231"/>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18"/>
    </row>
    <row r="70" spans="1:131" ht="26.25" customHeight="1" x14ac:dyDescent="0.15">
      <c r="A70" s="226">
        <v>3</v>
      </c>
      <c r="B70" s="974" t="s">
        <v>545</v>
      </c>
      <c r="C70" s="975"/>
      <c r="D70" s="975"/>
      <c r="E70" s="975"/>
      <c r="F70" s="975"/>
      <c r="G70" s="975"/>
      <c r="H70" s="975"/>
      <c r="I70" s="975"/>
      <c r="J70" s="975"/>
      <c r="K70" s="975"/>
      <c r="L70" s="975"/>
      <c r="M70" s="975"/>
      <c r="N70" s="975"/>
      <c r="O70" s="975"/>
      <c r="P70" s="976"/>
      <c r="Q70" s="977">
        <v>1174</v>
      </c>
      <c r="R70" s="971"/>
      <c r="S70" s="971"/>
      <c r="T70" s="971"/>
      <c r="U70" s="971"/>
      <c r="V70" s="971">
        <v>1148</v>
      </c>
      <c r="W70" s="971"/>
      <c r="X70" s="971"/>
      <c r="Y70" s="971"/>
      <c r="Z70" s="971"/>
      <c r="AA70" s="971">
        <v>26</v>
      </c>
      <c r="AB70" s="971"/>
      <c r="AC70" s="971"/>
      <c r="AD70" s="971"/>
      <c r="AE70" s="971"/>
      <c r="AF70" s="971">
        <v>26</v>
      </c>
      <c r="AG70" s="971"/>
      <c r="AH70" s="971"/>
      <c r="AI70" s="971"/>
      <c r="AJ70" s="971"/>
      <c r="AK70" s="971">
        <v>65</v>
      </c>
      <c r="AL70" s="971"/>
      <c r="AM70" s="971"/>
      <c r="AN70" s="971"/>
      <c r="AO70" s="971"/>
      <c r="AP70" s="971">
        <v>625</v>
      </c>
      <c r="AQ70" s="971"/>
      <c r="AR70" s="971"/>
      <c r="AS70" s="971"/>
      <c r="AT70" s="971"/>
      <c r="AU70" s="971" t="s">
        <v>553</v>
      </c>
      <c r="AV70" s="971"/>
      <c r="AW70" s="971"/>
      <c r="AX70" s="971"/>
      <c r="AY70" s="971"/>
      <c r="AZ70" s="972"/>
      <c r="BA70" s="972"/>
      <c r="BB70" s="972"/>
      <c r="BC70" s="972"/>
      <c r="BD70" s="973"/>
      <c r="BE70" s="229"/>
      <c r="BF70" s="229"/>
      <c r="BG70" s="229"/>
      <c r="BH70" s="229"/>
      <c r="BI70" s="229"/>
      <c r="BJ70" s="229"/>
      <c r="BK70" s="229"/>
      <c r="BL70" s="229"/>
      <c r="BM70" s="229"/>
      <c r="BN70" s="229"/>
      <c r="BO70" s="229"/>
      <c r="BP70" s="229"/>
      <c r="BQ70" s="226">
        <v>64</v>
      </c>
      <c r="BR70" s="231"/>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18"/>
    </row>
    <row r="71" spans="1:131" ht="26.25" customHeight="1" x14ac:dyDescent="0.15">
      <c r="A71" s="226">
        <v>4</v>
      </c>
      <c r="B71" s="974" t="s">
        <v>550</v>
      </c>
      <c r="C71" s="975"/>
      <c r="D71" s="975"/>
      <c r="E71" s="975"/>
      <c r="F71" s="975"/>
      <c r="G71" s="975"/>
      <c r="H71" s="975"/>
      <c r="I71" s="975"/>
      <c r="J71" s="975"/>
      <c r="K71" s="975"/>
      <c r="L71" s="975"/>
      <c r="M71" s="975"/>
      <c r="N71" s="975"/>
      <c r="O71" s="975"/>
      <c r="P71" s="976"/>
      <c r="Q71" s="977">
        <v>211</v>
      </c>
      <c r="R71" s="971"/>
      <c r="S71" s="971"/>
      <c r="T71" s="971"/>
      <c r="U71" s="971"/>
      <c r="V71" s="971">
        <v>132</v>
      </c>
      <c r="W71" s="971"/>
      <c r="X71" s="971"/>
      <c r="Y71" s="971"/>
      <c r="Z71" s="971"/>
      <c r="AA71" s="971">
        <v>78</v>
      </c>
      <c r="AB71" s="971"/>
      <c r="AC71" s="971"/>
      <c r="AD71" s="971"/>
      <c r="AE71" s="971"/>
      <c r="AF71" s="971">
        <v>20</v>
      </c>
      <c r="AG71" s="971"/>
      <c r="AH71" s="971"/>
      <c r="AI71" s="971"/>
      <c r="AJ71" s="971"/>
      <c r="AK71" s="971">
        <v>41</v>
      </c>
      <c r="AL71" s="971"/>
      <c r="AM71" s="971"/>
      <c r="AN71" s="971"/>
      <c r="AO71" s="971"/>
      <c r="AP71" s="971">
        <v>141</v>
      </c>
      <c r="AQ71" s="971"/>
      <c r="AR71" s="971"/>
      <c r="AS71" s="971"/>
      <c r="AT71" s="971"/>
      <c r="AU71" s="971" t="s">
        <v>553</v>
      </c>
      <c r="AV71" s="971"/>
      <c r="AW71" s="971"/>
      <c r="AX71" s="971"/>
      <c r="AY71" s="971"/>
      <c r="AZ71" s="972"/>
      <c r="BA71" s="972"/>
      <c r="BB71" s="972"/>
      <c r="BC71" s="972"/>
      <c r="BD71" s="973"/>
      <c r="BE71" s="229"/>
      <c r="BF71" s="229"/>
      <c r="BG71" s="229"/>
      <c r="BH71" s="229"/>
      <c r="BI71" s="229"/>
      <c r="BJ71" s="229"/>
      <c r="BK71" s="229"/>
      <c r="BL71" s="229"/>
      <c r="BM71" s="229"/>
      <c r="BN71" s="229"/>
      <c r="BO71" s="229"/>
      <c r="BP71" s="229"/>
      <c r="BQ71" s="226">
        <v>65</v>
      </c>
      <c r="BR71" s="231"/>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18"/>
    </row>
    <row r="72" spans="1:131" ht="26.25" customHeight="1" x14ac:dyDescent="0.15">
      <c r="A72" s="226">
        <v>5</v>
      </c>
      <c r="B72" s="974" t="s">
        <v>546</v>
      </c>
      <c r="C72" s="975"/>
      <c r="D72" s="975"/>
      <c r="E72" s="975"/>
      <c r="F72" s="975"/>
      <c r="G72" s="975"/>
      <c r="H72" s="975"/>
      <c r="I72" s="975"/>
      <c r="J72" s="975"/>
      <c r="K72" s="975"/>
      <c r="L72" s="975"/>
      <c r="M72" s="975"/>
      <c r="N72" s="975"/>
      <c r="O72" s="975"/>
      <c r="P72" s="976"/>
      <c r="Q72" s="977">
        <v>312</v>
      </c>
      <c r="R72" s="971"/>
      <c r="S72" s="971"/>
      <c r="T72" s="971"/>
      <c r="U72" s="971"/>
      <c r="V72" s="971">
        <v>290</v>
      </c>
      <c r="W72" s="971"/>
      <c r="X72" s="971"/>
      <c r="Y72" s="971"/>
      <c r="Z72" s="971"/>
      <c r="AA72" s="971">
        <v>22</v>
      </c>
      <c r="AB72" s="971"/>
      <c r="AC72" s="971"/>
      <c r="AD72" s="971"/>
      <c r="AE72" s="971"/>
      <c r="AF72" s="971">
        <v>22</v>
      </c>
      <c r="AG72" s="971"/>
      <c r="AH72" s="971"/>
      <c r="AI72" s="971"/>
      <c r="AJ72" s="971"/>
      <c r="AK72" s="971"/>
      <c r="AL72" s="971"/>
      <c r="AM72" s="971"/>
      <c r="AN72" s="971"/>
      <c r="AO72" s="971"/>
      <c r="AP72" s="971"/>
      <c r="AQ72" s="971"/>
      <c r="AR72" s="971"/>
      <c r="AS72" s="971"/>
      <c r="AT72" s="971"/>
      <c r="AU72" s="971" t="s">
        <v>553</v>
      </c>
      <c r="AV72" s="971"/>
      <c r="AW72" s="971"/>
      <c r="AX72" s="971"/>
      <c r="AY72" s="971"/>
      <c r="AZ72" s="972"/>
      <c r="BA72" s="972"/>
      <c r="BB72" s="972"/>
      <c r="BC72" s="972"/>
      <c r="BD72" s="973"/>
      <c r="BE72" s="229"/>
      <c r="BF72" s="229"/>
      <c r="BG72" s="229"/>
      <c r="BH72" s="229"/>
      <c r="BI72" s="229"/>
      <c r="BJ72" s="229"/>
      <c r="BK72" s="229"/>
      <c r="BL72" s="229"/>
      <c r="BM72" s="229"/>
      <c r="BN72" s="229"/>
      <c r="BO72" s="229"/>
      <c r="BP72" s="229"/>
      <c r="BQ72" s="226">
        <v>66</v>
      </c>
      <c r="BR72" s="231"/>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18"/>
    </row>
    <row r="73" spans="1:131" ht="26.25" customHeight="1" x14ac:dyDescent="0.15">
      <c r="A73" s="226">
        <v>6</v>
      </c>
      <c r="B73" s="974" t="s">
        <v>547</v>
      </c>
      <c r="C73" s="975"/>
      <c r="D73" s="975"/>
      <c r="E73" s="975"/>
      <c r="F73" s="975"/>
      <c r="G73" s="975"/>
      <c r="H73" s="975"/>
      <c r="I73" s="975"/>
      <c r="J73" s="975"/>
      <c r="K73" s="975"/>
      <c r="L73" s="975"/>
      <c r="M73" s="975"/>
      <c r="N73" s="975"/>
      <c r="O73" s="975"/>
      <c r="P73" s="976"/>
      <c r="Q73" s="977">
        <v>322367</v>
      </c>
      <c r="R73" s="971"/>
      <c r="S73" s="971"/>
      <c r="T73" s="971"/>
      <c r="U73" s="971"/>
      <c r="V73" s="971">
        <v>314740</v>
      </c>
      <c r="W73" s="971"/>
      <c r="X73" s="971"/>
      <c r="Y73" s="971"/>
      <c r="Z73" s="971"/>
      <c r="AA73" s="971">
        <v>7627</v>
      </c>
      <c r="AB73" s="971"/>
      <c r="AC73" s="971"/>
      <c r="AD73" s="971"/>
      <c r="AE73" s="971"/>
      <c r="AF73" s="971">
        <v>5417</v>
      </c>
      <c r="AG73" s="971"/>
      <c r="AH73" s="971"/>
      <c r="AI73" s="971"/>
      <c r="AJ73" s="971"/>
      <c r="AK73" s="971"/>
      <c r="AL73" s="971"/>
      <c r="AM73" s="971"/>
      <c r="AN73" s="971"/>
      <c r="AO73" s="971"/>
      <c r="AP73" s="971"/>
      <c r="AQ73" s="971"/>
      <c r="AR73" s="971"/>
      <c r="AS73" s="971"/>
      <c r="AT73" s="971"/>
      <c r="AU73" s="971" t="s">
        <v>553</v>
      </c>
      <c r="AV73" s="971"/>
      <c r="AW73" s="971"/>
      <c r="AX73" s="971"/>
      <c r="AY73" s="971"/>
      <c r="AZ73" s="972"/>
      <c r="BA73" s="972"/>
      <c r="BB73" s="972"/>
      <c r="BC73" s="972"/>
      <c r="BD73" s="973"/>
      <c r="BE73" s="229"/>
      <c r="BF73" s="229"/>
      <c r="BG73" s="229"/>
      <c r="BH73" s="229"/>
      <c r="BI73" s="229"/>
      <c r="BJ73" s="229"/>
      <c r="BK73" s="229"/>
      <c r="BL73" s="229"/>
      <c r="BM73" s="229"/>
      <c r="BN73" s="229"/>
      <c r="BO73" s="229"/>
      <c r="BP73" s="229"/>
      <c r="BQ73" s="226">
        <v>67</v>
      </c>
      <c r="BR73" s="231"/>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18"/>
    </row>
    <row r="74" spans="1:131" ht="26.25" customHeight="1" x14ac:dyDescent="0.15">
      <c r="A74" s="226">
        <v>7</v>
      </c>
      <c r="B74" s="974" t="s">
        <v>548</v>
      </c>
      <c r="C74" s="975"/>
      <c r="D74" s="975"/>
      <c r="E74" s="975"/>
      <c r="F74" s="975"/>
      <c r="G74" s="975"/>
      <c r="H74" s="975"/>
      <c r="I74" s="975"/>
      <c r="J74" s="975"/>
      <c r="K74" s="975"/>
      <c r="L74" s="975"/>
      <c r="M74" s="975"/>
      <c r="N74" s="975"/>
      <c r="O74" s="975"/>
      <c r="P74" s="976"/>
      <c r="Q74" s="977">
        <v>7064</v>
      </c>
      <c r="R74" s="971"/>
      <c r="S74" s="971"/>
      <c r="T74" s="971"/>
      <c r="U74" s="971"/>
      <c r="V74" s="971">
        <v>5999</v>
      </c>
      <c r="W74" s="971"/>
      <c r="X74" s="971"/>
      <c r="Y74" s="971"/>
      <c r="Z74" s="971"/>
      <c r="AA74" s="971">
        <v>1065</v>
      </c>
      <c r="AB74" s="971"/>
      <c r="AC74" s="971"/>
      <c r="AD74" s="971"/>
      <c r="AE74" s="971"/>
      <c r="AF74" s="971">
        <v>1065</v>
      </c>
      <c r="AG74" s="971"/>
      <c r="AH74" s="971"/>
      <c r="AI74" s="971"/>
      <c r="AJ74" s="971"/>
      <c r="AK74" s="971">
        <v>208</v>
      </c>
      <c r="AL74" s="971"/>
      <c r="AM74" s="971"/>
      <c r="AN74" s="971"/>
      <c r="AO74" s="971"/>
      <c r="AP74" s="971" t="s">
        <v>552</v>
      </c>
      <c r="AQ74" s="971"/>
      <c r="AR74" s="971"/>
      <c r="AS74" s="971"/>
      <c r="AT74" s="971"/>
      <c r="AU74" s="971" t="s">
        <v>553</v>
      </c>
      <c r="AV74" s="971"/>
      <c r="AW74" s="971"/>
      <c r="AX74" s="971"/>
      <c r="AY74" s="971"/>
      <c r="AZ74" s="972" t="s">
        <v>549</v>
      </c>
      <c r="BA74" s="972"/>
      <c r="BB74" s="972"/>
      <c r="BC74" s="972"/>
      <c r="BD74" s="973"/>
      <c r="BE74" s="229"/>
      <c r="BF74" s="229"/>
      <c r="BG74" s="229"/>
      <c r="BH74" s="229"/>
      <c r="BI74" s="229"/>
      <c r="BJ74" s="229"/>
      <c r="BK74" s="229"/>
      <c r="BL74" s="229"/>
      <c r="BM74" s="229"/>
      <c r="BN74" s="229"/>
      <c r="BO74" s="229"/>
      <c r="BP74" s="229"/>
      <c r="BQ74" s="226">
        <v>68</v>
      </c>
      <c r="BR74" s="231"/>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18"/>
    </row>
    <row r="75" spans="1:131" ht="26.25" customHeight="1" x14ac:dyDescent="0.15">
      <c r="A75" s="226">
        <v>8</v>
      </c>
      <c r="B75" s="974"/>
      <c r="C75" s="975"/>
      <c r="D75" s="975"/>
      <c r="E75" s="975"/>
      <c r="F75" s="975"/>
      <c r="G75" s="975"/>
      <c r="H75" s="975"/>
      <c r="I75" s="975"/>
      <c r="J75" s="975"/>
      <c r="K75" s="975"/>
      <c r="L75" s="975"/>
      <c r="M75" s="975"/>
      <c r="N75" s="975"/>
      <c r="O75" s="975"/>
      <c r="P75" s="976"/>
      <c r="Q75" s="978"/>
      <c r="R75" s="979"/>
      <c r="S75" s="979"/>
      <c r="T75" s="979"/>
      <c r="U75" s="980"/>
      <c r="V75" s="981"/>
      <c r="W75" s="979"/>
      <c r="X75" s="979"/>
      <c r="Y75" s="979"/>
      <c r="Z75" s="980"/>
      <c r="AA75" s="981"/>
      <c r="AB75" s="979"/>
      <c r="AC75" s="979"/>
      <c r="AD75" s="979"/>
      <c r="AE75" s="980"/>
      <c r="AF75" s="981"/>
      <c r="AG75" s="979"/>
      <c r="AH75" s="979"/>
      <c r="AI75" s="979"/>
      <c r="AJ75" s="980"/>
      <c r="AK75" s="981"/>
      <c r="AL75" s="979"/>
      <c r="AM75" s="979"/>
      <c r="AN75" s="979"/>
      <c r="AO75" s="980"/>
      <c r="AP75" s="981"/>
      <c r="AQ75" s="979"/>
      <c r="AR75" s="979"/>
      <c r="AS75" s="979"/>
      <c r="AT75" s="980"/>
      <c r="AU75" s="981"/>
      <c r="AV75" s="979"/>
      <c r="AW75" s="979"/>
      <c r="AX75" s="979"/>
      <c r="AY75" s="980"/>
      <c r="AZ75" s="972"/>
      <c r="BA75" s="972"/>
      <c r="BB75" s="972"/>
      <c r="BC75" s="972"/>
      <c r="BD75" s="973"/>
      <c r="BE75" s="229"/>
      <c r="BF75" s="229"/>
      <c r="BG75" s="229"/>
      <c r="BH75" s="229"/>
      <c r="BI75" s="229"/>
      <c r="BJ75" s="229"/>
      <c r="BK75" s="229"/>
      <c r="BL75" s="229"/>
      <c r="BM75" s="229"/>
      <c r="BN75" s="229"/>
      <c r="BO75" s="229"/>
      <c r="BP75" s="229"/>
      <c r="BQ75" s="226">
        <v>69</v>
      </c>
      <c r="BR75" s="231"/>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18"/>
    </row>
    <row r="76" spans="1:131" ht="26.25" customHeight="1" x14ac:dyDescent="0.15">
      <c r="A76" s="226">
        <v>9</v>
      </c>
      <c r="B76" s="974"/>
      <c r="C76" s="975"/>
      <c r="D76" s="975"/>
      <c r="E76" s="975"/>
      <c r="F76" s="975"/>
      <c r="G76" s="975"/>
      <c r="H76" s="975"/>
      <c r="I76" s="975"/>
      <c r="J76" s="975"/>
      <c r="K76" s="975"/>
      <c r="L76" s="975"/>
      <c r="M76" s="975"/>
      <c r="N76" s="975"/>
      <c r="O76" s="975"/>
      <c r="P76" s="976"/>
      <c r="Q76" s="978"/>
      <c r="R76" s="979"/>
      <c r="S76" s="979"/>
      <c r="T76" s="979"/>
      <c r="U76" s="980"/>
      <c r="V76" s="981"/>
      <c r="W76" s="979"/>
      <c r="X76" s="979"/>
      <c r="Y76" s="979"/>
      <c r="Z76" s="980"/>
      <c r="AA76" s="981"/>
      <c r="AB76" s="979"/>
      <c r="AC76" s="979"/>
      <c r="AD76" s="979"/>
      <c r="AE76" s="980"/>
      <c r="AF76" s="981"/>
      <c r="AG76" s="979"/>
      <c r="AH76" s="979"/>
      <c r="AI76" s="979"/>
      <c r="AJ76" s="980"/>
      <c r="AK76" s="981"/>
      <c r="AL76" s="979"/>
      <c r="AM76" s="979"/>
      <c r="AN76" s="979"/>
      <c r="AO76" s="980"/>
      <c r="AP76" s="981"/>
      <c r="AQ76" s="979"/>
      <c r="AR76" s="979"/>
      <c r="AS76" s="979"/>
      <c r="AT76" s="980"/>
      <c r="AU76" s="981"/>
      <c r="AV76" s="979"/>
      <c r="AW76" s="979"/>
      <c r="AX76" s="979"/>
      <c r="AY76" s="980"/>
      <c r="AZ76" s="972"/>
      <c r="BA76" s="972"/>
      <c r="BB76" s="972"/>
      <c r="BC76" s="972"/>
      <c r="BD76" s="973"/>
      <c r="BE76" s="229"/>
      <c r="BF76" s="229"/>
      <c r="BG76" s="229"/>
      <c r="BH76" s="229"/>
      <c r="BI76" s="229"/>
      <c r="BJ76" s="229"/>
      <c r="BK76" s="229"/>
      <c r="BL76" s="229"/>
      <c r="BM76" s="229"/>
      <c r="BN76" s="229"/>
      <c r="BO76" s="229"/>
      <c r="BP76" s="229"/>
      <c r="BQ76" s="226">
        <v>70</v>
      </c>
      <c r="BR76" s="231"/>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18"/>
    </row>
    <row r="77" spans="1:131" ht="26.25" customHeight="1" x14ac:dyDescent="0.15">
      <c r="A77" s="226">
        <v>10</v>
      </c>
      <c r="B77" s="974"/>
      <c r="C77" s="975"/>
      <c r="D77" s="975"/>
      <c r="E77" s="975"/>
      <c r="F77" s="975"/>
      <c r="G77" s="975"/>
      <c r="H77" s="975"/>
      <c r="I77" s="975"/>
      <c r="J77" s="975"/>
      <c r="K77" s="975"/>
      <c r="L77" s="975"/>
      <c r="M77" s="975"/>
      <c r="N77" s="975"/>
      <c r="O77" s="975"/>
      <c r="P77" s="976"/>
      <c r="Q77" s="978"/>
      <c r="R77" s="979"/>
      <c r="S77" s="979"/>
      <c r="T77" s="979"/>
      <c r="U77" s="980"/>
      <c r="V77" s="981"/>
      <c r="W77" s="979"/>
      <c r="X77" s="979"/>
      <c r="Y77" s="979"/>
      <c r="Z77" s="980"/>
      <c r="AA77" s="981"/>
      <c r="AB77" s="979"/>
      <c r="AC77" s="979"/>
      <c r="AD77" s="979"/>
      <c r="AE77" s="980"/>
      <c r="AF77" s="981"/>
      <c r="AG77" s="979"/>
      <c r="AH77" s="979"/>
      <c r="AI77" s="979"/>
      <c r="AJ77" s="980"/>
      <c r="AK77" s="981"/>
      <c r="AL77" s="979"/>
      <c r="AM77" s="979"/>
      <c r="AN77" s="979"/>
      <c r="AO77" s="980"/>
      <c r="AP77" s="981"/>
      <c r="AQ77" s="979"/>
      <c r="AR77" s="979"/>
      <c r="AS77" s="979"/>
      <c r="AT77" s="980"/>
      <c r="AU77" s="981"/>
      <c r="AV77" s="979"/>
      <c r="AW77" s="979"/>
      <c r="AX77" s="979"/>
      <c r="AY77" s="980"/>
      <c r="AZ77" s="972"/>
      <c r="BA77" s="972"/>
      <c r="BB77" s="972"/>
      <c r="BC77" s="972"/>
      <c r="BD77" s="973"/>
      <c r="BE77" s="229"/>
      <c r="BF77" s="229"/>
      <c r="BG77" s="229"/>
      <c r="BH77" s="229"/>
      <c r="BI77" s="229"/>
      <c r="BJ77" s="229"/>
      <c r="BK77" s="229"/>
      <c r="BL77" s="229"/>
      <c r="BM77" s="229"/>
      <c r="BN77" s="229"/>
      <c r="BO77" s="229"/>
      <c r="BP77" s="229"/>
      <c r="BQ77" s="226">
        <v>71</v>
      </c>
      <c r="BR77" s="231"/>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18"/>
    </row>
    <row r="78" spans="1:131" ht="26.25" customHeight="1" x14ac:dyDescent="0.15">
      <c r="A78" s="226">
        <v>11</v>
      </c>
      <c r="B78" s="974"/>
      <c r="C78" s="975"/>
      <c r="D78" s="975"/>
      <c r="E78" s="975"/>
      <c r="F78" s="975"/>
      <c r="G78" s="975"/>
      <c r="H78" s="975"/>
      <c r="I78" s="975"/>
      <c r="J78" s="975"/>
      <c r="K78" s="975"/>
      <c r="L78" s="975"/>
      <c r="M78" s="975"/>
      <c r="N78" s="975"/>
      <c r="O78" s="975"/>
      <c r="P78" s="976"/>
      <c r="Q78" s="977"/>
      <c r="R78" s="971"/>
      <c r="S78" s="971"/>
      <c r="T78" s="971"/>
      <c r="U78" s="971"/>
      <c r="V78" s="971"/>
      <c r="W78" s="971"/>
      <c r="X78" s="971"/>
      <c r="Y78" s="971"/>
      <c r="Z78" s="971"/>
      <c r="AA78" s="971"/>
      <c r="AB78" s="971"/>
      <c r="AC78" s="971"/>
      <c r="AD78" s="971"/>
      <c r="AE78" s="971"/>
      <c r="AF78" s="971"/>
      <c r="AG78" s="971"/>
      <c r="AH78" s="971"/>
      <c r="AI78" s="971"/>
      <c r="AJ78" s="971"/>
      <c r="AK78" s="971"/>
      <c r="AL78" s="971"/>
      <c r="AM78" s="971"/>
      <c r="AN78" s="971"/>
      <c r="AO78" s="971"/>
      <c r="AP78" s="971"/>
      <c r="AQ78" s="971"/>
      <c r="AR78" s="971"/>
      <c r="AS78" s="971"/>
      <c r="AT78" s="971"/>
      <c r="AU78" s="971"/>
      <c r="AV78" s="971"/>
      <c r="AW78" s="971"/>
      <c r="AX78" s="971"/>
      <c r="AY78" s="971"/>
      <c r="AZ78" s="972"/>
      <c r="BA78" s="972"/>
      <c r="BB78" s="972"/>
      <c r="BC78" s="972"/>
      <c r="BD78" s="973"/>
      <c r="BE78" s="229"/>
      <c r="BF78" s="229"/>
      <c r="BG78" s="229"/>
      <c r="BH78" s="229"/>
      <c r="BI78" s="229"/>
      <c r="BJ78" s="218"/>
      <c r="BK78" s="218"/>
      <c r="BL78" s="218"/>
      <c r="BM78" s="218"/>
      <c r="BN78" s="218"/>
      <c r="BO78" s="229"/>
      <c r="BP78" s="229"/>
      <c r="BQ78" s="226">
        <v>72</v>
      </c>
      <c r="BR78" s="231"/>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18"/>
    </row>
    <row r="79" spans="1:131" ht="26.25" customHeight="1" x14ac:dyDescent="0.15">
      <c r="A79" s="226">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29"/>
      <c r="BF79" s="229"/>
      <c r="BG79" s="229"/>
      <c r="BH79" s="229"/>
      <c r="BI79" s="229"/>
      <c r="BJ79" s="218"/>
      <c r="BK79" s="218"/>
      <c r="BL79" s="218"/>
      <c r="BM79" s="218"/>
      <c r="BN79" s="218"/>
      <c r="BO79" s="229"/>
      <c r="BP79" s="229"/>
      <c r="BQ79" s="226">
        <v>73</v>
      </c>
      <c r="BR79" s="231"/>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18"/>
    </row>
    <row r="80" spans="1:131" ht="26.25" customHeight="1" x14ac:dyDescent="0.15">
      <c r="A80" s="226">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29"/>
      <c r="BF80" s="229"/>
      <c r="BG80" s="229"/>
      <c r="BH80" s="229"/>
      <c r="BI80" s="229"/>
      <c r="BJ80" s="229"/>
      <c r="BK80" s="229"/>
      <c r="BL80" s="229"/>
      <c r="BM80" s="229"/>
      <c r="BN80" s="229"/>
      <c r="BO80" s="229"/>
      <c r="BP80" s="229"/>
      <c r="BQ80" s="226">
        <v>74</v>
      </c>
      <c r="BR80" s="231"/>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18"/>
    </row>
    <row r="81" spans="1:131" ht="26.25" customHeight="1" x14ac:dyDescent="0.15">
      <c r="A81" s="226">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29"/>
      <c r="BF81" s="229"/>
      <c r="BG81" s="229"/>
      <c r="BH81" s="229"/>
      <c r="BI81" s="229"/>
      <c r="BJ81" s="229"/>
      <c r="BK81" s="229"/>
      <c r="BL81" s="229"/>
      <c r="BM81" s="229"/>
      <c r="BN81" s="229"/>
      <c r="BO81" s="229"/>
      <c r="BP81" s="229"/>
      <c r="BQ81" s="226">
        <v>75</v>
      </c>
      <c r="BR81" s="231"/>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18"/>
    </row>
    <row r="82" spans="1:131" ht="26.25" customHeight="1" x14ac:dyDescent="0.15">
      <c r="A82" s="226">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29"/>
      <c r="BF82" s="229"/>
      <c r="BG82" s="229"/>
      <c r="BH82" s="229"/>
      <c r="BI82" s="229"/>
      <c r="BJ82" s="229"/>
      <c r="BK82" s="229"/>
      <c r="BL82" s="229"/>
      <c r="BM82" s="229"/>
      <c r="BN82" s="229"/>
      <c r="BO82" s="229"/>
      <c r="BP82" s="229"/>
      <c r="BQ82" s="226">
        <v>76</v>
      </c>
      <c r="BR82" s="231"/>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18"/>
    </row>
    <row r="83" spans="1:131" ht="26.25" customHeight="1" x14ac:dyDescent="0.15">
      <c r="A83" s="226">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29"/>
      <c r="BF83" s="229"/>
      <c r="BG83" s="229"/>
      <c r="BH83" s="229"/>
      <c r="BI83" s="229"/>
      <c r="BJ83" s="229"/>
      <c r="BK83" s="229"/>
      <c r="BL83" s="229"/>
      <c r="BM83" s="229"/>
      <c r="BN83" s="229"/>
      <c r="BO83" s="229"/>
      <c r="BP83" s="229"/>
      <c r="BQ83" s="226">
        <v>77</v>
      </c>
      <c r="BR83" s="231"/>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18"/>
    </row>
    <row r="84" spans="1:131" ht="26.25" customHeight="1" x14ac:dyDescent="0.15">
      <c r="A84" s="226">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29"/>
      <c r="BF84" s="229"/>
      <c r="BG84" s="229"/>
      <c r="BH84" s="229"/>
      <c r="BI84" s="229"/>
      <c r="BJ84" s="229"/>
      <c r="BK84" s="229"/>
      <c r="BL84" s="229"/>
      <c r="BM84" s="229"/>
      <c r="BN84" s="229"/>
      <c r="BO84" s="229"/>
      <c r="BP84" s="229"/>
      <c r="BQ84" s="226">
        <v>78</v>
      </c>
      <c r="BR84" s="231"/>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18"/>
    </row>
    <row r="85" spans="1:131" ht="26.25" customHeight="1" x14ac:dyDescent="0.15">
      <c r="A85" s="226">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29"/>
      <c r="BF85" s="229"/>
      <c r="BG85" s="229"/>
      <c r="BH85" s="229"/>
      <c r="BI85" s="229"/>
      <c r="BJ85" s="229"/>
      <c r="BK85" s="229"/>
      <c r="BL85" s="229"/>
      <c r="BM85" s="229"/>
      <c r="BN85" s="229"/>
      <c r="BO85" s="229"/>
      <c r="BP85" s="229"/>
      <c r="BQ85" s="226">
        <v>79</v>
      </c>
      <c r="BR85" s="231"/>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18"/>
    </row>
    <row r="86" spans="1:131" ht="26.25" customHeight="1" x14ac:dyDescent="0.15">
      <c r="A86" s="226">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29"/>
      <c r="BF86" s="229"/>
      <c r="BG86" s="229"/>
      <c r="BH86" s="229"/>
      <c r="BI86" s="229"/>
      <c r="BJ86" s="229"/>
      <c r="BK86" s="229"/>
      <c r="BL86" s="229"/>
      <c r="BM86" s="229"/>
      <c r="BN86" s="229"/>
      <c r="BO86" s="229"/>
      <c r="BP86" s="229"/>
      <c r="BQ86" s="226">
        <v>80</v>
      </c>
      <c r="BR86" s="231"/>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18"/>
    </row>
    <row r="87" spans="1:131" ht="26.25" customHeight="1" x14ac:dyDescent="0.15">
      <c r="A87" s="232">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29"/>
      <c r="BF87" s="229"/>
      <c r="BG87" s="229"/>
      <c r="BH87" s="229"/>
      <c r="BI87" s="229"/>
      <c r="BJ87" s="229"/>
      <c r="BK87" s="229"/>
      <c r="BL87" s="229"/>
      <c r="BM87" s="229"/>
      <c r="BN87" s="229"/>
      <c r="BO87" s="229"/>
      <c r="BP87" s="229"/>
      <c r="BQ87" s="226">
        <v>81</v>
      </c>
      <c r="BR87" s="231"/>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18"/>
    </row>
    <row r="88" spans="1:131" ht="26.25" customHeight="1" thickBot="1" x14ac:dyDescent="0.2">
      <c r="A88" s="228" t="s">
        <v>377</v>
      </c>
      <c r="B88" s="937" t="s">
        <v>399</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c r="AG88" s="959"/>
      <c r="AH88" s="959"/>
      <c r="AI88" s="959"/>
      <c r="AJ88" s="959"/>
      <c r="AK88" s="963"/>
      <c r="AL88" s="963"/>
      <c r="AM88" s="963"/>
      <c r="AN88" s="963"/>
      <c r="AO88" s="963"/>
      <c r="AP88" s="959"/>
      <c r="AQ88" s="959"/>
      <c r="AR88" s="959"/>
      <c r="AS88" s="959"/>
      <c r="AT88" s="959"/>
      <c r="AU88" s="959"/>
      <c r="AV88" s="959"/>
      <c r="AW88" s="959"/>
      <c r="AX88" s="959"/>
      <c r="AY88" s="959"/>
      <c r="AZ88" s="960"/>
      <c r="BA88" s="960"/>
      <c r="BB88" s="960"/>
      <c r="BC88" s="960"/>
      <c r="BD88" s="961"/>
      <c r="BE88" s="229"/>
      <c r="BF88" s="229"/>
      <c r="BG88" s="229"/>
      <c r="BH88" s="229"/>
      <c r="BI88" s="229"/>
      <c r="BJ88" s="229"/>
      <c r="BK88" s="229"/>
      <c r="BL88" s="229"/>
      <c r="BM88" s="229"/>
      <c r="BN88" s="229"/>
      <c r="BO88" s="229"/>
      <c r="BP88" s="229"/>
      <c r="BQ88" s="226">
        <v>82</v>
      </c>
      <c r="BR88" s="231"/>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377</v>
      </c>
      <c r="BR102" s="937" t="s">
        <v>400</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c r="CS102" s="953"/>
      <c r="CT102" s="953"/>
      <c r="CU102" s="953"/>
      <c r="CV102" s="954"/>
      <c r="CW102" s="952"/>
      <c r="CX102" s="953"/>
      <c r="CY102" s="953"/>
      <c r="CZ102" s="953"/>
      <c r="DA102" s="954"/>
      <c r="DB102" s="952"/>
      <c r="DC102" s="953"/>
      <c r="DD102" s="953"/>
      <c r="DE102" s="953"/>
      <c r="DF102" s="954"/>
      <c r="DG102" s="952"/>
      <c r="DH102" s="953"/>
      <c r="DI102" s="953"/>
      <c r="DJ102" s="953"/>
      <c r="DK102" s="954"/>
      <c r="DL102" s="952"/>
      <c r="DM102" s="953"/>
      <c r="DN102" s="953"/>
      <c r="DO102" s="953"/>
      <c r="DP102" s="954"/>
      <c r="DQ102" s="952"/>
      <c r="DR102" s="953"/>
      <c r="DS102" s="953"/>
      <c r="DT102" s="953"/>
      <c r="DU102" s="954"/>
      <c r="DV102" s="937"/>
      <c r="DW102" s="938"/>
      <c r="DX102" s="938"/>
      <c r="DY102" s="938"/>
      <c r="DZ102" s="939"/>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40" t="s">
        <v>401</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41" t="s">
        <v>402</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403</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404</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42" t="s">
        <v>405</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406</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18" customFormat="1" ht="26.25" customHeight="1" x14ac:dyDescent="0.15">
      <c r="A109" s="895" t="s">
        <v>407</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408</v>
      </c>
      <c r="AB109" s="896"/>
      <c r="AC109" s="896"/>
      <c r="AD109" s="896"/>
      <c r="AE109" s="897"/>
      <c r="AF109" s="898" t="s">
        <v>409</v>
      </c>
      <c r="AG109" s="896"/>
      <c r="AH109" s="896"/>
      <c r="AI109" s="896"/>
      <c r="AJ109" s="897"/>
      <c r="AK109" s="898" t="s">
        <v>295</v>
      </c>
      <c r="AL109" s="896"/>
      <c r="AM109" s="896"/>
      <c r="AN109" s="896"/>
      <c r="AO109" s="897"/>
      <c r="AP109" s="898" t="s">
        <v>410</v>
      </c>
      <c r="AQ109" s="896"/>
      <c r="AR109" s="896"/>
      <c r="AS109" s="896"/>
      <c r="AT109" s="929"/>
      <c r="AU109" s="895" t="s">
        <v>407</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408</v>
      </c>
      <c r="BR109" s="896"/>
      <c r="BS109" s="896"/>
      <c r="BT109" s="896"/>
      <c r="BU109" s="897"/>
      <c r="BV109" s="898" t="s">
        <v>409</v>
      </c>
      <c r="BW109" s="896"/>
      <c r="BX109" s="896"/>
      <c r="BY109" s="896"/>
      <c r="BZ109" s="897"/>
      <c r="CA109" s="898" t="s">
        <v>295</v>
      </c>
      <c r="CB109" s="896"/>
      <c r="CC109" s="896"/>
      <c r="CD109" s="896"/>
      <c r="CE109" s="897"/>
      <c r="CF109" s="936" t="s">
        <v>410</v>
      </c>
      <c r="CG109" s="936"/>
      <c r="CH109" s="936"/>
      <c r="CI109" s="936"/>
      <c r="CJ109" s="936"/>
      <c r="CK109" s="898" t="s">
        <v>411</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408</v>
      </c>
      <c r="DH109" s="896"/>
      <c r="DI109" s="896"/>
      <c r="DJ109" s="896"/>
      <c r="DK109" s="897"/>
      <c r="DL109" s="898" t="s">
        <v>409</v>
      </c>
      <c r="DM109" s="896"/>
      <c r="DN109" s="896"/>
      <c r="DO109" s="896"/>
      <c r="DP109" s="897"/>
      <c r="DQ109" s="898" t="s">
        <v>295</v>
      </c>
      <c r="DR109" s="896"/>
      <c r="DS109" s="896"/>
      <c r="DT109" s="896"/>
      <c r="DU109" s="897"/>
      <c r="DV109" s="898" t="s">
        <v>410</v>
      </c>
      <c r="DW109" s="896"/>
      <c r="DX109" s="896"/>
      <c r="DY109" s="896"/>
      <c r="DZ109" s="929"/>
    </row>
    <row r="110" spans="1:131" s="218" customFormat="1" ht="26.25" customHeight="1" x14ac:dyDescent="0.15">
      <c r="A110" s="807" t="s">
        <v>412</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1114689</v>
      </c>
      <c r="AB110" s="889"/>
      <c r="AC110" s="889"/>
      <c r="AD110" s="889"/>
      <c r="AE110" s="890"/>
      <c r="AF110" s="891">
        <v>1145668</v>
      </c>
      <c r="AG110" s="889"/>
      <c r="AH110" s="889"/>
      <c r="AI110" s="889"/>
      <c r="AJ110" s="890"/>
      <c r="AK110" s="891">
        <v>1112066</v>
      </c>
      <c r="AL110" s="889"/>
      <c r="AM110" s="889"/>
      <c r="AN110" s="889"/>
      <c r="AO110" s="890"/>
      <c r="AP110" s="892">
        <v>32.5</v>
      </c>
      <c r="AQ110" s="893"/>
      <c r="AR110" s="893"/>
      <c r="AS110" s="893"/>
      <c r="AT110" s="894"/>
      <c r="AU110" s="930" t="s">
        <v>69</v>
      </c>
      <c r="AV110" s="931"/>
      <c r="AW110" s="931"/>
      <c r="AX110" s="931"/>
      <c r="AY110" s="931"/>
      <c r="AZ110" s="860" t="s">
        <v>413</v>
      </c>
      <c r="BA110" s="808"/>
      <c r="BB110" s="808"/>
      <c r="BC110" s="808"/>
      <c r="BD110" s="808"/>
      <c r="BE110" s="808"/>
      <c r="BF110" s="808"/>
      <c r="BG110" s="808"/>
      <c r="BH110" s="808"/>
      <c r="BI110" s="808"/>
      <c r="BJ110" s="808"/>
      <c r="BK110" s="808"/>
      <c r="BL110" s="808"/>
      <c r="BM110" s="808"/>
      <c r="BN110" s="808"/>
      <c r="BO110" s="808"/>
      <c r="BP110" s="809"/>
      <c r="BQ110" s="861">
        <v>10892719</v>
      </c>
      <c r="BR110" s="842"/>
      <c r="BS110" s="842"/>
      <c r="BT110" s="842"/>
      <c r="BU110" s="842"/>
      <c r="BV110" s="842">
        <v>10282595</v>
      </c>
      <c r="BW110" s="842"/>
      <c r="BX110" s="842"/>
      <c r="BY110" s="842"/>
      <c r="BZ110" s="842"/>
      <c r="CA110" s="842">
        <v>9772327</v>
      </c>
      <c r="CB110" s="842"/>
      <c r="CC110" s="842"/>
      <c r="CD110" s="842"/>
      <c r="CE110" s="842"/>
      <c r="CF110" s="866">
        <v>285.7</v>
      </c>
      <c r="CG110" s="867"/>
      <c r="CH110" s="867"/>
      <c r="CI110" s="867"/>
      <c r="CJ110" s="867"/>
      <c r="CK110" s="926" t="s">
        <v>414</v>
      </c>
      <c r="CL110" s="819"/>
      <c r="CM110" s="860" t="s">
        <v>415</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18" customFormat="1" ht="26.25" customHeight="1" x14ac:dyDescent="0.15">
      <c r="A111" s="774" t="s">
        <v>416</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5" t="s">
        <v>417</v>
      </c>
      <c r="BA111" s="752"/>
      <c r="BB111" s="752"/>
      <c r="BC111" s="752"/>
      <c r="BD111" s="752"/>
      <c r="BE111" s="752"/>
      <c r="BF111" s="752"/>
      <c r="BG111" s="752"/>
      <c r="BH111" s="752"/>
      <c r="BI111" s="752"/>
      <c r="BJ111" s="752"/>
      <c r="BK111" s="752"/>
      <c r="BL111" s="752"/>
      <c r="BM111" s="752"/>
      <c r="BN111" s="752"/>
      <c r="BO111" s="752"/>
      <c r="BP111" s="753"/>
      <c r="BQ111" s="816" t="s">
        <v>122</v>
      </c>
      <c r="BR111" s="817"/>
      <c r="BS111" s="817"/>
      <c r="BT111" s="817"/>
      <c r="BU111" s="817"/>
      <c r="BV111" s="817" t="s">
        <v>122</v>
      </c>
      <c r="BW111" s="817"/>
      <c r="BX111" s="817"/>
      <c r="BY111" s="817"/>
      <c r="BZ111" s="817"/>
      <c r="CA111" s="817" t="s">
        <v>122</v>
      </c>
      <c r="CB111" s="817"/>
      <c r="CC111" s="817"/>
      <c r="CD111" s="817"/>
      <c r="CE111" s="817"/>
      <c r="CF111" s="875" t="s">
        <v>122</v>
      </c>
      <c r="CG111" s="876"/>
      <c r="CH111" s="876"/>
      <c r="CI111" s="876"/>
      <c r="CJ111" s="876"/>
      <c r="CK111" s="927"/>
      <c r="CL111" s="821"/>
      <c r="CM111" s="815" t="s">
        <v>418</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122</v>
      </c>
      <c r="DH111" s="817"/>
      <c r="DI111" s="817"/>
      <c r="DJ111" s="817"/>
      <c r="DK111" s="817"/>
      <c r="DL111" s="817" t="s">
        <v>122</v>
      </c>
      <c r="DM111" s="817"/>
      <c r="DN111" s="817"/>
      <c r="DO111" s="817"/>
      <c r="DP111" s="817"/>
      <c r="DQ111" s="817" t="s">
        <v>122</v>
      </c>
      <c r="DR111" s="817"/>
      <c r="DS111" s="817"/>
      <c r="DT111" s="817"/>
      <c r="DU111" s="817"/>
      <c r="DV111" s="794" t="s">
        <v>122</v>
      </c>
      <c r="DW111" s="794"/>
      <c r="DX111" s="794"/>
      <c r="DY111" s="794"/>
      <c r="DZ111" s="795"/>
    </row>
    <row r="112" spans="1:131" s="218" customFormat="1" ht="26.25" customHeight="1" x14ac:dyDescent="0.15">
      <c r="A112" s="912" t="s">
        <v>419</v>
      </c>
      <c r="B112" s="913"/>
      <c r="C112" s="752" t="s">
        <v>420</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122</v>
      </c>
      <c r="AB112" s="780"/>
      <c r="AC112" s="780"/>
      <c r="AD112" s="780"/>
      <c r="AE112" s="781"/>
      <c r="AF112" s="782" t="s">
        <v>122</v>
      </c>
      <c r="AG112" s="780"/>
      <c r="AH112" s="780"/>
      <c r="AI112" s="780"/>
      <c r="AJ112" s="781"/>
      <c r="AK112" s="782" t="s">
        <v>122</v>
      </c>
      <c r="AL112" s="780"/>
      <c r="AM112" s="780"/>
      <c r="AN112" s="780"/>
      <c r="AO112" s="781"/>
      <c r="AP112" s="824" t="s">
        <v>122</v>
      </c>
      <c r="AQ112" s="825"/>
      <c r="AR112" s="825"/>
      <c r="AS112" s="825"/>
      <c r="AT112" s="826"/>
      <c r="AU112" s="932"/>
      <c r="AV112" s="933"/>
      <c r="AW112" s="933"/>
      <c r="AX112" s="933"/>
      <c r="AY112" s="933"/>
      <c r="AZ112" s="815" t="s">
        <v>421</v>
      </c>
      <c r="BA112" s="752"/>
      <c r="BB112" s="752"/>
      <c r="BC112" s="752"/>
      <c r="BD112" s="752"/>
      <c r="BE112" s="752"/>
      <c r="BF112" s="752"/>
      <c r="BG112" s="752"/>
      <c r="BH112" s="752"/>
      <c r="BI112" s="752"/>
      <c r="BJ112" s="752"/>
      <c r="BK112" s="752"/>
      <c r="BL112" s="752"/>
      <c r="BM112" s="752"/>
      <c r="BN112" s="752"/>
      <c r="BO112" s="752"/>
      <c r="BP112" s="753"/>
      <c r="BQ112" s="816">
        <v>15139</v>
      </c>
      <c r="BR112" s="817"/>
      <c r="BS112" s="817"/>
      <c r="BT112" s="817"/>
      <c r="BU112" s="817"/>
      <c r="BV112" s="817">
        <v>15931</v>
      </c>
      <c r="BW112" s="817"/>
      <c r="BX112" s="817"/>
      <c r="BY112" s="817"/>
      <c r="BZ112" s="817"/>
      <c r="CA112" s="817">
        <v>21631</v>
      </c>
      <c r="CB112" s="817"/>
      <c r="CC112" s="817"/>
      <c r="CD112" s="817"/>
      <c r="CE112" s="817"/>
      <c r="CF112" s="875">
        <v>0.6</v>
      </c>
      <c r="CG112" s="876"/>
      <c r="CH112" s="876"/>
      <c r="CI112" s="876"/>
      <c r="CJ112" s="876"/>
      <c r="CK112" s="927"/>
      <c r="CL112" s="821"/>
      <c r="CM112" s="815" t="s">
        <v>422</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122</v>
      </c>
      <c r="DH112" s="817"/>
      <c r="DI112" s="817"/>
      <c r="DJ112" s="817"/>
      <c r="DK112" s="817"/>
      <c r="DL112" s="817" t="s">
        <v>122</v>
      </c>
      <c r="DM112" s="817"/>
      <c r="DN112" s="817"/>
      <c r="DO112" s="817"/>
      <c r="DP112" s="817"/>
      <c r="DQ112" s="817" t="s">
        <v>122</v>
      </c>
      <c r="DR112" s="817"/>
      <c r="DS112" s="817"/>
      <c r="DT112" s="817"/>
      <c r="DU112" s="817"/>
      <c r="DV112" s="794" t="s">
        <v>122</v>
      </c>
      <c r="DW112" s="794"/>
      <c r="DX112" s="794"/>
      <c r="DY112" s="794"/>
      <c r="DZ112" s="795"/>
    </row>
    <row r="113" spans="1:130" s="218" customFormat="1" ht="26.25" customHeight="1" x14ac:dyDescent="0.15">
      <c r="A113" s="914"/>
      <c r="B113" s="915"/>
      <c r="C113" s="752" t="s">
        <v>423</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942</v>
      </c>
      <c r="AB113" s="919"/>
      <c r="AC113" s="919"/>
      <c r="AD113" s="919"/>
      <c r="AE113" s="920"/>
      <c r="AF113" s="921">
        <v>946</v>
      </c>
      <c r="AG113" s="919"/>
      <c r="AH113" s="919"/>
      <c r="AI113" s="919"/>
      <c r="AJ113" s="920"/>
      <c r="AK113" s="921">
        <v>1944</v>
      </c>
      <c r="AL113" s="919"/>
      <c r="AM113" s="919"/>
      <c r="AN113" s="919"/>
      <c r="AO113" s="920"/>
      <c r="AP113" s="922">
        <v>0.1</v>
      </c>
      <c r="AQ113" s="923"/>
      <c r="AR113" s="923"/>
      <c r="AS113" s="923"/>
      <c r="AT113" s="924"/>
      <c r="AU113" s="932"/>
      <c r="AV113" s="933"/>
      <c r="AW113" s="933"/>
      <c r="AX113" s="933"/>
      <c r="AY113" s="933"/>
      <c r="AZ113" s="815" t="s">
        <v>424</v>
      </c>
      <c r="BA113" s="752"/>
      <c r="BB113" s="752"/>
      <c r="BC113" s="752"/>
      <c r="BD113" s="752"/>
      <c r="BE113" s="752"/>
      <c r="BF113" s="752"/>
      <c r="BG113" s="752"/>
      <c r="BH113" s="752"/>
      <c r="BI113" s="752"/>
      <c r="BJ113" s="752"/>
      <c r="BK113" s="752"/>
      <c r="BL113" s="752"/>
      <c r="BM113" s="752"/>
      <c r="BN113" s="752"/>
      <c r="BO113" s="752"/>
      <c r="BP113" s="753"/>
      <c r="BQ113" s="816">
        <v>111513</v>
      </c>
      <c r="BR113" s="817"/>
      <c r="BS113" s="817"/>
      <c r="BT113" s="817"/>
      <c r="BU113" s="817"/>
      <c r="BV113" s="817">
        <v>84800</v>
      </c>
      <c r="BW113" s="817"/>
      <c r="BX113" s="817"/>
      <c r="BY113" s="817"/>
      <c r="BZ113" s="817"/>
      <c r="CA113" s="817">
        <v>65571</v>
      </c>
      <c r="CB113" s="817"/>
      <c r="CC113" s="817"/>
      <c r="CD113" s="817"/>
      <c r="CE113" s="817"/>
      <c r="CF113" s="875">
        <v>1.9</v>
      </c>
      <c r="CG113" s="876"/>
      <c r="CH113" s="876"/>
      <c r="CI113" s="876"/>
      <c r="CJ113" s="876"/>
      <c r="CK113" s="927"/>
      <c r="CL113" s="821"/>
      <c r="CM113" s="815" t="s">
        <v>425</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122</v>
      </c>
      <c r="DH113" s="780"/>
      <c r="DI113" s="780"/>
      <c r="DJ113" s="780"/>
      <c r="DK113" s="781"/>
      <c r="DL113" s="782" t="s">
        <v>122</v>
      </c>
      <c r="DM113" s="780"/>
      <c r="DN113" s="780"/>
      <c r="DO113" s="780"/>
      <c r="DP113" s="781"/>
      <c r="DQ113" s="782" t="s">
        <v>122</v>
      </c>
      <c r="DR113" s="780"/>
      <c r="DS113" s="780"/>
      <c r="DT113" s="780"/>
      <c r="DU113" s="781"/>
      <c r="DV113" s="824" t="s">
        <v>122</v>
      </c>
      <c r="DW113" s="825"/>
      <c r="DX113" s="825"/>
      <c r="DY113" s="825"/>
      <c r="DZ113" s="826"/>
    </row>
    <row r="114" spans="1:130" s="218" customFormat="1" ht="26.25" customHeight="1" x14ac:dyDescent="0.15">
      <c r="A114" s="914"/>
      <c r="B114" s="915"/>
      <c r="C114" s="752" t="s">
        <v>426</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29336</v>
      </c>
      <c r="AB114" s="780"/>
      <c r="AC114" s="780"/>
      <c r="AD114" s="780"/>
      <c r="AE114" s="781"/>
      <c r="AF114" s="782">
        <v>30846</v>
      </c>
      <c r="AG114" s="780"/>
      <c r="AH114" s="780"/>
      <c r="AI114" s="780"/>
      <c r="AJ114" s="781"/>
      <c r="AK114" s="782">
        <v>32024</v>
      </c>
      <c r="AL114" s="780"/>
      <c r="AM114" s="780"/>
      <c r="AN114" s="780"/>
      <c r="AO114" s="781"/>
      <c r="AP114" s="824">
        <v>0.9</v>
      </c>
      <c r="AQ114" s="825"/>
      <c r="AR114" s="825"/>
      <c r="AS114" s="825"/>
      <c r="AT114" s="826"/>
      <c r="AU114" s="932"/>
      <c r="AV114" s="933"/>
      <c r="AW114" s="933"/>
      <c r="AX114" s="933"/>
      <c r="AY114" s="933"/>
      <c r="AZ114" s="815" t="s">
        <v>427</v>
      </c>
      <c r="BA114" s="752"/>
      <c r="BB114" s="752"/>
      <c r="BC114" s="752"/>
      <c r="BD114" s="752"/>
      <c r="BE114" s="752"/>
      <c r="BF114" s="752"/>
      <c r="BG114" s="752"/>
      <c r="BH114" s="752"/>
      <c r="BI114" s="752"/>
      <c r="BJ114" s="752"/>
      <c r="BK114" s="752"/>
      <c r="BL114" s="752"/>
      <c r="BM114" s="752"/>
      <c r="BN114" s="752"/>
      <c r="BO114" s="752"/>
      <c r="BP114" s="753"/>
      <c r="BQ114" s="816">
        <v>663345</v>
      </c>
      <c r="BR114" s="817"/>
      <c r="BS114" s="817"/>
      <c r="BT114" s="817"/>
      <c r="BU114" s="817"/>
      <c r="BV114" s="817">
        <v>713536</v>
      </c>
      <c r="BW114" s="817"/>
      <c r="BX114" s="817"/>
      <c r="BY114" s="817"/>
      <c r="BZ114" s="817"/>
      <c r="CA114" s="817">
        <v>696366</v>
      </c>
      <c r="CB114" s="817"/>
      <c r="CC114" s="817"/>
      <c r="CD114" s="817"/>
      <c r="CE114" s="817"/>
      <c r="CF114" s="875">
        <v>20.399999999999999</v>
      </c>
      <c r="CG114" s="876"/>
      <c r="CH114" s="876"/>
      <c r="CI114" s="876"/>
      <c r="CJ114" s="876"/>
      <c r="CK114" s="927"/>
      <c r="CL114" s="821"/>
      <c r="CM114" s="815" t="s">
        <v>428</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18" customFormat="1" ht="26.25" customHeight="1" x14ac:dyDescent="0.15">
      <c r="A115" s="914"/>
      <c r="B115" s="915"/>
      <c r="C115" s="752" t="s">
        <v>429</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v>115</v>
      </c>
      <c r="AB115" s="919"/>
      <c r="AC115" s="919"/>
      <c r="AD115" s="919"/>
      <c r="AE115" s="920"/>
      <c r="AF115" s="921">
        <v>106</v>
      </c>
      <c r="AG115" s="919"/>
      <c r="AH115" s="919"/>
      <c r="AI115" s="919"/>
      <c r="AJ115" s="920"/>
      <c r="AK115" s="921">
        <v>90</v>
      </c>
      <c r="AL115" s="919"/>
      <c r="AM115" s="919"/>
      <c r="AN115" s="919"/>
      <c r="AO115" s="920"/>
      <c r="AP115" s="922">
        <v>0</v>
      </c>
      <c r="AQ115" s="923"/>
      <c r="AR115" s="923"/>
      <c r="AS115" s="923"/>
      <c r="AT115" s="924"/>
      <c r="AU115" s="932"/>
      <c r="AV115" s="933"/>
      <c r="AW115" s="933"/>
      <c r="AX115" s="933"/>
      <c r="AY115" s="933"/>
      <c r="AZ115" s="815" t="s">
        <v>430</v>
      </c>
      <c r="BA115" s="752"/>
      <c r="BB115" s="752"/>
      <c r="BC115" s="752"/>
      <c r="BD115" s="752"/>
      <c r="BE115" s="752"/>
      <c r="BF115" s="752"/>
      <c r="BG115" s="752"/>
      <c r="BH115" s="752"/>
      <c r="BI115" s="752"/>
      <c r="BJ115" s="752"/>
      <c r="BK115" s="752"/>
      <c r="BL115" s="752"/>
      <c r="BM115" s="752"/>
      <c r="BN115" s="752"/>
      <c r="BO115" s="752"/>
      <c r="BP115" s="753"/>
      <c r="BQ115" s="816" t="s">
        <v>122</v>
      </c>
      <c r="BR115" s="817"/>
      <c r="BS115" s="817"/>
      <c r="BT115" s="817"/>
      <c r="BU115" s="817"/>
      <c r="BV115" s="817" t="s">
        <v>122</v>
      </c>
      <c r="BW115" s="817"/>
      <c r="BX115" s="817"/>
      <c r="BY115" s="817"/>
      <c r="BZ115" s="817"/>
      <c r="CA115" s="817" t="s">
        <v>122</v>
      </c>
      <c r="CB115" s="817"/>
      <c r="CC115" s="817"/>
      <c r="CD115" s="817"/>
      <c r="CE115" s="817"/>
      <c r="CF115" s="875" t="s">
        <v>122</v>
      </c>
      <c r="CG115" s="876"/>
      <c r="CH115" s="876"/>
      <c r="CI115" s="876"/>
      <c r="CJ115" s="876"/>
      <c r="CK115" s="927"/>
      <c r="CL115" s="821"/>
      <c r="CM115" s="815" t="s">
        <v>431</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122</v>
      </c>
      <c r="DH115" s="780"/>
      <c r="DI115" s="780"/>
      <c r="DJ115" s="780"/>
      <c r="DK115" s="781"/>
      <c r="DL115" s="782" t="s">
        <v>122</v>
      </c>
      <c r="DM115" s="780"/>
      <c r="DN115" s="780"/>
      <c r="DO115" s="780"/>
      <c r="DP115" s="781"/>
      <c r="DQ115" s="782" t="s">
        <v>122</v>
      </c>
      <c r="DR115" s="780"/>
      <c r="DS115" s="780"/>
      <c r="DT115" s="780"/>
      <c r="DU115" s="781"/>
      <c r="DV115" s="824" t="s">
        <v>122</v>
      </c>
      <c r="DW115" s="825"/>
      <c r="DX115" s="825"/>
      <c r="DY115" s="825"/>
      <c r="DZ115" s="826"/>
    </row>
    <row r="116" spans="1:130" s="218" customFormat="1" ht="26.25" customHeight="1" x14ac:dyDescent="0.15">
      <c r="A116" s="916"/>
      <c r="B116" s="917"/>
      <c r="C116" s="839" t="s">
        <v>432</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122</v>
      </c>
      <c r="AB116" s="780"/>
      <c r="AC116" s="780"/>
      <c r="AD116" s="780"/>
      <c r="AE116" s="781"/>
      <c r="AF116" s="782" t="s">
        <v>122</v>
      </c>
      <c r="AG116" s="780"/>
      <c r="AH116" s="780"/>
      <c r="AI116" s="780"/>
      <c r="AJ116" s="781"/>
      <c r="AK116" s="782" t="s">
        <v>122</v>
      </c>
      <c r="AL116" s="780"/>
      <c r="AM116" s="780"/>
      <c r="AN116" s="780"/>
      <c r="AO116" s="781"/>
      <c r="AP116" s="824" t="s">
        <v>122</v>
      </c>
      <c r="AQ116" s="825"/>
      <c r="AR116" s="825"/>
      <c r="AS116" s="825"/>
      <c r="AT116" s="826"/>
      <c r="AU116" s="932"/>
      <c r="AV116" s="933"/>
      <c r="AW116" s="933"/>
      <c r="AX116" s="933"/>
      <c r="AY116" s="933"/>
      <c r="AZ116" s="909" t="s">
        <v>433</v>
      </c>
      <c r="BA116" s="910"/>
      <c r="BB116" s="910"/>
      <c r="BC116" s="910"/>
      <c r="BD116" s="910"/>
      <c r="BE116" s="910"/>
      <c r="BF116" s="910"/>
      <c r="BG116" s="910"/>
      <c r="BH116" s="910"/>
      <c r="BI116" s="910"/>
      <c r="BJ116" s="910"/>
      <c r="BK116" s="910"/>
      <c r="BL116" s="910"/>
      <c r="BM116" s="910"/>
      <c r="BN116" s="910"/>
      <c r="BO116" s="910"/>
      <c r="BP116" s="911"/>
      <c r="BQ116" s="816" t="s">
        <v>122</v>
      </c>
      <c r="BR116" s="817"/>
      <c r="BS116" s="817"/>
      <c r="BT116" s="817"/>
      <c r="BU116" s="817"/>
      <c r="BV116" s="817" t="s">
        <v>122</v>
      </c>
      <c r="BW116" s="817"/>
      <c r="BX116" s="817"/>
      <c r="BY116" s="817"/>
      <c r="BZ116" s="817"/>
      <c r="CA116" s="817" t="s">
        <v>122</v>
      </c>
      <c r="CB116" s="817"/>
      <c r="CC116" s="817"/>
      <c r="CD116" s="817"/>
      <c r="CE116" s="817"/>
      <c r="CF116" s="875" t="s">
        <v>122</v>
      </c>
      <c r="CG116" s="876"/>
      <c r="CH116" s="876"/>
      <c r="CI116" s="876"/>
      <c r="CJ116" s="876"/>
      <c r="CK116" s="927"/>
      <c r="CL116" s="821"/>
      <c r="CM116" s="815" t="s">
        <v>434</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122</v>
      </c>
      <c r="DH116" s="780"/>
      <c r="DI116" s="780"/>
      <c r="DJ116" s="780"/>
      <c r="DK116" s="781"/>
      <c r="DL116" s="782" t="s">
        <v>122</v>
      </c>
      <c r="DM116" s="780"/>
      <c r="DN116" s="780"/>
      <c r="DO116" s="780"/>
      <c r="DP116" s="781"/>
      <c r="DQ116" s="782" t="s">
        <v>122</v>
      </c>
      <c r="DR116" s="780"/>
      <c r="DS116" s="780"/>
      <c r="DT116" s="780"/>
      <c r="DU116" s="781"/>
      <c r="DV116" s="824" t="s">
        <v>122</v>
      </c>
      <c r="DW116" s="825"/>
      <c r="DX116" s="825"/>
      <c r="DY116" s="825"/>
      <c r="DZ116" s="826"/>
    </row>
    <row r="117" spans="1:130" s="218" customFormat="1" ht="26.25" customHeight="1" x14ac:dyDescent="0.15">
      <c r="A117" s="895" t="s">
        <v>178</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435</v>
      </c>
      <c r="Z117" s="897"/>
      <c r="AA117" s="902">
        <v>1145082</v>
      </c>
      <c r="AB117" s="903"/>
      <c r="AC117" s="903"/>
      <c r="AD117" s="903"/>
      <c r="AE117" s="904"/>
      <c r="AF117" s="905">
        <v>1177566</v>
      </c>
      <c r="AG117" s="903"/>
      <c r="AH117" s="903"/>
      <c r="AI117" s="903"/>
      <c r="AJ117" s="904"/>
      <c r="AK117" s="905">
        <v>1146124</v>
      </c>
      <c r="AL117" s="903"/>
      <c r="AM117" s="903"/>
      <c r="AN117" s="903"/>
      <c r="AO117" s="904"/>
      <c r="AP117" s="906"/>
      <c r="AQ117" s="907"/>
      <c r="AR117" s="907"/>
      <c r="AS117" s="907"/>
      <c r="AT117" s="908"/>
      <c r="AU117" s="932"/>
      <c r="AV117" s="933"/>
      <c r="AW117" s="933"/>
      <c r="AX117" s="933"/>
      <c r="AY117" s="933"/>
      <c r="AZ117" s="863" t="s">
        <v>436</v>
      </c>
      <c r="BA117" s="864"/>
      <c r="BB117" s="864"/>
      <c r="BC117" s="864"/>
      <c r="BD117" s="864"/>
      <c r="BE117" s="864"/>
      <c r="BF117" s="864"/>
      <c r="BG117" s="864"/>
      <c r="BH117" s="864"/>
      <c r="BI117" s="864"/>
      <c r="BJ117" s="864"/>
      <c r="BK117" s="864"/>
      <c r="BL117" s="864"/>
      <c r="BM117" s="864"/>
      <c r="BN117" s="864"/>
      <c r="BO117" s="864"/>
      <c r="BP117" s="865"/>
      <c r="BQ117" s="816" t="s">
        <v>122</v>
      </c>
      <c r="BR117" s="817"/>
      <c r="BS117" s="817"/>
      <c r="BT117" s="817"/>
      <c r="BU117" s="817"/>
      <c r="BV117" s="817" t="s">
        <v>122</v>
      </c>
      <c r="BW117" s="817"/>
      <c r="BX117" s="817"/>
      <c r="BY117" s="817"/>
      <c r="BZ117" s="817"/>
      <c r="CA117" s="817" t="s">
        <v>122</v>
      </c>
      <c r="CB117" s="817"/>
      <c r="CC117" s="817"/>
      <c r="CD117" s="817"/>
      <c r="CE117" s="817"/>
      <c r="CF117" s="875" t="s">
        <v>122</v>
      </c>
      <c r="CG117" s="876"/>
      <c r="CH117" s="876"/>
      <c r="CI117" s="876"/>
      <c r="CJ117" s="876"/>
      <c r="CK117" s="927"/>
      <c r="CL117" s="821"/>
      <c r="CM117" s="815" t="s">
        <v>437</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t="s">
        <v>122</v>
      </c>
      <c r="DR117" s="780"/>
      <c r="DS117" s="780"/>
      <c r="DT117" s="780"/>
      <c r="DU117" s="781"/>
      <c r="DV117" s="824" t="s">
        <v>122</v>
      </c>
      <c r="DW117" s="825"/>
      <c r="DX117" s="825"/>
      <c r="DY117" s="825"/>
      <c r="DZ117" s="826"/>
    </row>
    <row r="118" spans="1:130" s="218" customFormat="1" ht="26.25" customHeight="1" x14ac:dyDescent="0.15">
      <c r="A118" s="895" t="s">
        <v>411</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408</v>
      </c>
      <c r="AB118" s="896"/>
      <c r="AC118" s="896"/>
      <c r="AD118" s="896"/>
      <c r="AE118" s="897"/>
      <c r="AF118" s="898" t="s">
        <v>409</v>
      </c>
      <c r="AG118" s="896"/>
      <c r="AH118" s="896"/>
      <c r="AI118" s="896"/>
      <c r="AJ118" s="897"/>
      <c r="AK118" s="898" t="s">
        <v>295</v>
      </c>
      <c r="AL118" s="896"/>
      <c r="AM118" s="896"/>
      <c r="AN118" s="896"/>
      <c r="AO118" s="897"/>
      <c r="AP118" s="899" t="s">
        <v>410</v>
      </c>
      <c r="AQ118" s="900"/>
      <c r="AR118" s="900"/>
      <c r="AS118" s="900"/>
      <c r="AT118" s="901"/>
      <c r="AU118" s="932"/>
      <c r="AV118" s="933"/>
      <c r="AW118" s="933"/>
      <c r="AX118" s="933"/>
      <c r="AY118" s="933"/>
      <c r="AZ118" s="838" t="s">
        <v>438</v>
      </c>
      <c r="BA118" s="839"/>
      <c r="BB118" s="839"/>
      <c r="BC118" s="839"/>
      <c r="BD118" s="839"/>
      <c r="BE118" s="839"/>
      <c r="BF118" s="839"/>
      <c r="BG118" s="839"/>
      <c r="BH118" s="839"/>
      <c r="BI118" s="839"/>
      <c r="BJ118" s="839"/>
      <c r="BK118" s="839"/>
      <c r="BL118" s="839"/>
      <c r="BM118" s="839"/>
      <c r="BN118" s="839"/>
      <c r="BO118" s="839"/>
      <c r="BP118" s="840"/>
      <c r="BQ118" s="879" t="s">
        <v>122</v>
      </c>
      <c r="BR118" s="845"/>
      <c r="BS118" s="845"/>
      <c r="BT118" s="845"/>
      <c r="BU118" s="845"/>
      <c r="BV118" s="845" t="s">
        <v>122</v>
      </c>
      <c r="BW118" s="845"/>
      <c r="BX118" s="845"/>
      <c r="BY118" s="845"/>
      <c r="BZ118" s="845"/>
      <c r="CA118" s="845" t="s">
        <v>122</v>
      </c>
      <c r="CB118" s="845"/>
      <c r="CC118" s="845"/>
      <c r="CD118" s="845"/>
      <c r="CE118" s="845"/>
      <c r="CF118" s="875" t="s">
        <v>122</v>
      </c>
      <c r="CG118" s="876"/>
      <c r="CH118" s="876"/>
      <c r="CI118" s="876"/>
      <c r="CJ118" s="876"/>
      <c r="CK118" s="927"/>
      <c r="CL118" s="821"/>
      <c r="CM118" s="815" t="s">
        <v>439</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18" customFormat="1" ht="26.25" customHeight="1" x14ac:dyDescent="0.15">
      <c r="A119" s="818" t="s">
        <v>414</v>
      </c>
      <c r="B119" s="819"/>
      <c r="C119" s="860" t="s">
        <v>415</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39" t="s">
        <v>178</v>
      </c>
      <c r="BA119" s="239"/>
      <c r="BB119" s="239"/>
      <c r="BC119" s="239"/>
      <c r="BD119" s="239"/>
      <c r="BE119" s="239"/>
      <c r="BF119" s="239"/>
      <c r="BG119" s="239"/>
      <c r="BH119" s="239"/>
      <c r="BI119" s="239"/>
      <c r="BJ119" s="239"/>
      <c r="BK119" s="239"/>
      <c r="BL119" s="239"/>
      <c r="BM119" s="239"/>
      <c r="BN119" s="239"/>
      <c r="BO119" s="877" t="s">
        <v>440</v>
      </c>
      <c r="BP119" s="878"/>
      <c r="BQ119" s="879">
        <v>11682716</v>
      </c>
      <c r="BR119" s="845"/>
      <c r="BS119" s="845"/>
      <c r="BT119" s="845"/>
      <c r="BU119" s="845"/>
      <c r="BV119" s="845">
        <v>11096862</v>
      </c>
      <c r="BW119" s="845"/>
      <c r="BX119" s="845"/>
      <c r="BY119" s="845"/>
      <c r="BZ119" s="845"/>
      <c r="CA119" s="845">
        <v>10555895</v>
      </c>
      <c r="CB119" s="845"/>
      <c r="CC119" s="845"/>
      <c r="CD119" s="845"/>
      <c r="CE119" s="845"/>
      <c r="CF119" s="748"/>
      <c r="CG119" s="749"/>
      <c r="CH119" s="749"/>
      <c r="CI119" s="749"/>
      <c r="CJ119" s="834"/>
      <c r="CK119" s="928"/>
      <c r="CL119" s="823"/>
      <c r="CM119" s="838" t="s">
        <v>441</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t="s">
        <v>122</v>
      </c>
      <c r="DH119" s="764"/>
      <c r="DI119" s="764"/>
      <c r="DJ119" s="764"/>
      <c r="DK119" s="765"/>
      <c r="DL119" s="766" t="s">
        <v>122</v>
      </c>
      <c r="DM119" s="764"/>
      <c r="DN119" s="764"/>
      <c r="DO119" s="764"/>
      <c r="DP119" s="765"/>
      <c r="DQ119" s="766" t="s">
        <v>122</v>
      </c>
      <c r="DR119" s="764"/>
      <c r="DS119" s="764"/>
      <c r="DT119" s="764"/>
      <c r="DU119" s="765"/>
      <c r="DV119" s="848" t="s">
        <v>122</v>
      </c>
      <c r="DW119" s="849"/>
      <c r="DX119" s="849"/>
      <c r="DY119" s="849"/>
      <c r="DZ119" s="850"/>
    </row>
    <row r="120" spans="1:130" s="218" customFormat="1" ht="26.25" customHeight="1" x14ac:dyDescent="0.15">
      <c r="A120" s="820"/>
      <c r="B120" s="821"/>
      <c r="C120" s="815" t="s">
        <v>418</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442</v>
      </c>
      <c r="AV120" s="881"/>
      <c r="AW120" s="881"/>
      <c r="AX120" s="881"/>
      <c r="AY120" s="882"/>
      <c r="AZ120" s="860" t="s">
        <v>443</v>
      </c>
      <c r="BA120" s="808"/>
      <c r="BB120" s="808"/>
      <c r="BC120" s="808"/>
      <c r="BD120" s="808"/>
      <c r="BE120" s="808"/>
      <c r="BF120" s="808"/>
      <c r="BG120" s="808"/>
      <c r="BH120" s="808"/>
      <c r="BI120" s="808"/>
      <c r="BJ120" s="808"/>
      <c r="BK120" s="808"/>
      <c r="BL120" s="808"/>
      <c r="BM120" s="808"/>
      <c r="BN120" s="808"/>
      <c r="BO120" s="808"/>
      <c r="BP120" s="809"/>
      <c r="BQ120" s="861">
        <v>3983288</v>
      </c>
      <c r="BR120" s="842"/>
      <c r="BS120" s="842"/>
      <c r="BT120" s="842"/>
      <c r="BU120" s="842"/>
      <c r="BV120" s="842">
        <v>5540131</v>
      </c>
      <c r="BW120" s="842"/>
      <c r="BX120" s="842"/>
      <c r="BY120" s="842"/>
      <c r="BZ120" s="842"/>
      <c r="CA120" s="842">
        <v>8168174</v>
      </c>
      <c r="CB120" s="842"/>
      <c r="CC120" s="842"/>
      <c r="CD120" s="842"/>
      <c r="CE120" s="842"/>
      <c r="CF120" s="866">
        <v>238.8</v>
      </c>
      <c r="CG120" s="867"/>
      <c r="CH120" s="867"/>
      <c r="CI120" s="867"/>
      <c r="CJ120" s="867"/>
      <c r="CK120" s="868" t="s">
        <v>444</v>
      </c>
      <c r="CL120" s="852"/>
      <c r="CM120" s="852"/>
      <c r="CN120" s="852"/>
      <c r="CO120" s="853"/>
      <c r="CP120" s="872" t="s">
        <v>392</v>
      </c>
      <c r="CQ120" s="873"/>
      <c r="CR120" s="873"/>
      <c r="CS120" s="873"/>
      <c r="CT120" s="873"/>
      <c r="CU120" s="873"/>
      <c r="CV120" s="873"/>
      <c r="CW120" s="873"/>
      <c r="CX120" s="873"/>
      <c r="CY120" s="873"/>
      <c r="CZ120" s="873"/>
      <c r="DA120" s="873"/>
      <c r="DB120" s="873"/>
      <c r="DC120" s="873"/>
      <c r="DD120" s="873"/>
      <c r="DE120" s="873"/>
      <c r="DF120" s="874"/>
      <c r="DG120" s="861">
        <v>15139</v>
      </c>
      <c r="DH120" s="842"/>
      <c r="DI120" s="842"/>
      <c r="DJ120" s="842"/>
      <c r="DK120" s="842"/>
      <c r="DL120" s="842">
        <v>15931</v>
      </c>
      <c r="DM120" s="842"/>
      <c r="DN120" s="842"/>
      <c r="DO120" s="842"/>
      <c r="DP120" s="842"/>
      <c r="DQ120" s="842">
        <v>21631</v>
      </c>
      <c r="DR120" s="842"/>
      <c r="DS120" s="842"/>
      <c r="DT120" s="842"/>
      <c r="DU120" s="842"/>
      <c r="DV120" s="843">
        <v>0.6</v>
      </c>
      <c r="DW120" s="843"/>
      <c r="DX120" s="843"/>
      <c r="DY120" s="843"/>
      <c r="DZ120" s="844"/>
    </row>
    <row r="121" spans="1:130" s="218" customFormat="1" ht="26.25" customHeight="1" x14ac:dyDescent="0.15">
      <c r="A121" s="820"/>
      <c r="B121" s="821"/>
      <c r="C121" s="863" t="s">
        <v>445</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5" t="s">
        <v>446</v>
      </c>
      <c r="BA121" s="752"/>
      <c r="BB121" s="752"/>
      <c r="BC121" s="752"/>
      <c r="BD121" s="752"/>
      <c r="BE121" s="752"/>
      <c r="BF121" s="752"/>
      <c r="BG121" s="752"/>
      <c r="BH121" s="752"/>
      <c r="BI121" s="752"/>
      <c r="BJ121" s="752"/>
      <c r="BK121" s="752"/>
      <c r="BL121" s="752"/>
      <c r="BM121" s="752"/>
      <c r="BN121" s="752"/>
      <c r="BO121" s="752"/>
      <c r="BP121" s="753"/>
      <c r="BQ121" s="816">
        <v>324979</v>
      </c>
      <c r="BR121" s="817"/>
      <c r="BS121" s="817"/>
      <c r="BT121" s="817"/>
      <c r="BU121" s="817"/>
      <c r="BV121" s="817">
        <v>325050</v>
      </c>
      <c r="BW121" s="817"/>
      <c r="BX121" s="817"/>
      <c r="BY121" s="817"/>
      <c r="BZ121" s="817"/>
      <c r="CA121" s="817">
        <v>282255</v>
      </c>
      <c r="CB121" s="817"/>
      <c r="CC121" s="817"/>
      <c r="CD121" s="817"/>
      <c r="CE121" s="817"/>
      <c r="CF121" s="875">
        <v>8.3000000000000007</v>
      </c>
      <c r="CG121" s="876"/>
      <c r="CH121" s="876"/>
      <c r="CI121" s="876"/>
      <c r="CJ121" s="876"/>
      <c r="CK121" s="869"/>
      <c r="CL121" s="855"/>
      <c r="CM121" s="855"/>
      <c r="CN121" s="855"/>
      <c r="CO121" s="856"/>
      <c r="CP121" s="835" t="s">
        <v>390</v>
      </c>
      <c r="CQ121" s="836"/>
      <c r="CR121" s="836"/>
      <c r="CS121" s="836"/>
      <c r="CT121" s="836"/>
      <c r="CU121" s="836"/>
      <c r="CV121" s="836"/>
      <c r="CW121" s="836"/>
      <c r="CX121" s="836"/>
      <c r="CY121" s="836"/>
      <c r="CZ121" s="836"/>
      <c r="DA121" s="836"/>
      <c r="DB121" s="836"/>
      <c r="DC121" s="836"/>
      <c r="DD121" s="836"/>
      <c r="DE121" s="836"/>
      <c r="DF121" s="837"/>
      <c r="DG121" s="816" t="s">
        <v>122</v>
      </c>
      <c r="DH121" s="817"/>
      <c r="DI121" s="817"/>
      <c r="DJ121" s="817"/>
      <c r="DK121" s="817"/>
      <c r="DL121" s="817" t="s">
        <v>122</v>
      </c>
      <c r="DM121" s="817"/>
      <c r="DN121" s="817"/>
      <c r="DO121" s="817"/>
      <c r="DP121" s="817"/>
      <c r="DQ121" s="817" t="s">
        <v>122</v>
      </c>
      <c r="DR121" s="817"/>
      <c r="DS121" s="817"/>
      <c r="DT121" s="817"/>
      <c r="DU121" s="817"/>
      <c r="DV121" s="794" t="s">
        <v>122</v>
      </c>
      <c r="DW121" s="794"/>
      <c r="DX121" s="794"/>
      <c r="DY121" s="794"/>
      <c r="DZ121" s="795"/>
    </row>
    <row r="122" spans="1:130" s="218" customFormat="1" ht="26.25" customHeight="1" x14ac:dyDescent="0.15">
      <c r="A122" s="820"/>
      <c r="B122" s="821"/>
      <c r="C122" s="815" t="s">
        <v>428</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447</v>
      </c>
      <c r="BA122" s="839"/>
      <c r="BB122" s="839"/>
      <c r="BC122" s="839"/>
      <c r="BD122" s="839"/>
      <c r="BE122" s="839"/>
      <c r="BF122" s="839"/>
      <c r="BG122" s="839"/>
      <c r="BH122" s="839"/>
      <c r="BI122" s="839"/>
      <c r="BJ122" s="839"/>
      <c r="BK122" s="839"/>
      <c r="BL122" s="839"/>
      <c r="BM122" s="839"/>
      <c r="BN122" s="839"/>
      <c r="BO122" s="839"/>
      <c r="BP122" s="840"/>
      <c r="BQ122" s="879">
        <v>7611620</v>
      </c>
      <c r="BR122" s="845"/>
      <c r="BS122" s="845"/>
      <c r="BT122" s="845"/>
      <c r="BU122" s="845"/>
      <c r="BV122" s="845">
        <v>7210742</v>
      </c>
      <c r="BW122" s="845"/>
      <c r="BX122" s="845"/>
      <c r="BY122" s="845"/>
      <c r="BZ122" s="845"/>
      <c r="CA122" s="845">
        <v>7187812</v>
      </c>
      <c r="CB122" s="845"/>
      <c r="CC122" s="845"/>
      <c r="CD122" s="845"/>
      <c r="CE122" s="845"/>
      <c r="CF122" s="846">
        <v>210.2</v>
      </c>
      <c r="CG122" s="847"/>
      <c r="CH122" s="847"/>
      <c r="CI122" s="847"/>
      <c r="CJ122" s="847"/>
      <c r="CK122" s="869"/>
      <c r="CL122" s="855"/>
      <c r="CM122" s="855"/>
      <c r="CN122" s="855"/>
      <c r="CO122" s="856"/>
      <c r="CP122" s="835" t="s">
        <v>391</v>
      </c>
      <c r="CQ122" s="836"/>
      <c r="CR122" s="836"/>
      <c r="CS122" s="836"/>
      <c r="CT122" s="836"/>
      <c r="CU122" s="836"/>
      <c r="CV122" s="836"/>
      <c r="CW122" s="836"/>
      <c r="CX122" s="836"/>
      <c r="CY122" s="836"/>
      <c r="CZ122" s="836"/>
      <c r="DA122" s="836"/>
      <c r="DB122" s="836"/>
      <c r="DC122" s="836"/>
      <c r="DD122" s="836"/>
      <c r="DE122" s="836"/>
      <c r="DF122" s="837"/>
      <c r="DG122" s="816" t="s">
        <v>122</v>
      </c>
      <c r="DH122" s="817"/>
      <c r="DI122" s="817"/>
      <c r="DJ122" s="817"/>
      <c r="DK122" s="817"/>
      <c r="DL122" s="817" t="s">
        <v>122</v>
      </c>
      <c r="DM122" s="817"/>
      <c r="DN122" s="817"/>
      <c r="DO122" s="817"/>
      <c r="DP122" s="817"/>
      <c r="DQ122" s="817" t="s">
        <v>122</v>
      </c>
      <c r="DR122" s="817"/>
      <c r="DS122" s="817"/>
      <c r="DT122" s="817"/>
      <c r="DU122" s="817"/>
      <c r="DV122" s="794" t="s">
        <v>122</v>
      </c>
      <c r="DW122" s="794"/>
      <c r="DX122" s="794"/>
      <c r="DY122" s="794"/>
      <c r="DZ122" s="795"/>
    </row>
    <row r="123" spans="1:130" s="218" customFormat="1" ht="26.25" customHeight="1" x14ac:dyDescent="0.15">
      <c r="A123" s="820"/>
      <c r="B123" s="821"/>
      <c r="C123" s="815" t="s">
        <v>434</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122</v>
      </c>
      <c r="AB123" s="780"/>
      <c r="AC123" s="780"/>
      <c r="AD123" s="780"/>
      <c r="AE123" s="781"/>
      <c r="AF123" s="782" t="s">
        <v>122</v>
      </c>
      <c r="AG123" s="780"/>
      <c r="AH123" s="780"/>
      <c r="AI123" s="780"/>
      <c r="AJ123" s="781"/>
      <c r="AK123" s="782" t="s">
        <v>122</v>
      </c>
      <c r="AL123" s="780"/>
      <c r="AM123" s="780"/>
      <c r="AN123" s="780"/>
      <c r="AO123" s="781"/>
      <c r="AP123" s="824" t="s">
        <v>122</v>
      </c>
      <c r="AQ123" s="825"/>
      <c r="AR123" s="825"/>
      <c r="AS123" s="825"/>
      <c r="AT123" s="826"/>
      <c r="AU123" s="886"/>
      <c r="AV123" s="887"/>
      <c r="AW123" s="887"/>
      <c r="AX123" s="887"/>
      <c r="AY123" s="887"/>
      <c r="AZ123" s="239" t="s">
        <v>178</v>
      </c>
      <c r="BA123" s="239"/>
      <c r="BB123" s="239"/>
      <c r="BC123" s="239"/>
      <c r="BD123" s="239"/>
      <c r="BE123" s="239"/>
      <c r="BF123" s="239"/>
      <c r="BG123" s="239"/>
      <c r="BH123" s="239"/>
      <c r="BI123" s="239"/>
      <c r="BJ123" s="239"/>
      <c r="BK123" s="239"/>
      <c r="BL123" s="239"/>
      <c r="BM123" s="239"/>
      <c r="BN123" s="239"/>
      <c r="BO123" s="877" t="s">
        <v>448</v>
      </c>
      <c r="BP123" s="878"/>
      <c r="BQ123" s="832">
        <v>11919887</v>
      </c>
      <c r="BR123" s="833"/>
      <c r="BS123" s="833"/>
      <c r="BT123" s="833"/>
      <c r="BU123" s="833"/>
      <c r="BV123" s="833">
        <v>13075923</v>
      </c>
      <c r="BW123" s="833"/>
      <c r="BX123" s="833"/>
      <c r="BY123" s="833"/>
      <c r="BZ123" s="833"/>
      <c r="CA123" s="833">
        <v>15638241</v>
      </c>
      <c r="CB123" s="833"/>
      <c r="CC123" s="833"/>
      <c r="CD123" s="833"/>
      <c r="CE123" s="833"/>
      <c r="CF123" s="748"/>
      <c r="CG123" s="749"/>
      <c r="CH123" s="749"/>
      <c r="CI123" s="749"/>
      <c r="CJ123" s="834"/>
      <c r="CK123" s="869"/>
      <c r="CL123" s="855"/>
      <c r="CM123" s="855"/>
      <c r="CN123" s="855"/>
      <c r="CO123" s="856"/>
      <c r="CP123" s="835" t="s">
        <v>389</v>
      </c>
      <c r="CQ123" s="836"/>
      <c r="CR123" s="836"/>
      <c r="CS123" s="836"/>
      <c r="CT123" s="836"/>
      <c r="CU123" s="836"/>
      <c r="CV123" s="836"/>
      <c r="CW123" s="836"/>
      <c r="CX123" s="836"/>
      <c r="CY123" s="836"/>
      <c r="CZ123" s="836"/>
      <c r="DA123" s="836"/>
      <c r="DB123" s="836"/>
      <c r="DC123" s="836"/>
      <c r="DD123" s="836"/>
      <c r="DE123" s="836"/>
      <c r="DF123" s="837"/>
      <c r="DG123" s="779" t="s">
        <v>122</v>
      </c>
      <c r="DH123" s="780"/>
      <c r="DI123" s="780"/>
      <c r="DJ123" s="780"/>
      <c r="DK123" s="781"/>
      <c r="DL123" s="782" t="s">
        <v>122</v>
      </c>
      <c r="DM123" s="780"/>
      <c r="DN123" s="780"/>
      <c r="DO123" s="780"/>
      <c r="DP123" s="781"/>
      <c r="DQ123" s="782" t="s">
        <v>122</v>
      </c>
      <c r="DR123" s="780"/>
      <c r="DS123" s="780"/>
      <c r="DT123" s="780"/>
      <c r="DU123" s="781"/>
      <c r="DV123" s="824" t="s">
        <v>122</v>
      </c>
      <c r="DW123" s="825"/>
      <c r="DX123" s="825"/>
      <c r="DY123" s="825"/>
      <c r="DZ123" s="826"/>
    </row>
    <row r="124" spans="1:130" s="218" customFormat="1" ht="26.25" customHeight="1" thickBot="1" x14ac:dyDescent="0.2">
      <c r="A124" s="820"/>
      <c r="B124" s="821"/>
      <c r="C124" s="815" t="s">
        <v>437</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t="s">
        <v>122</v>
      </c>
      <c r="AG124" s="780"/>
      <c r="AH124" s="780"/>
      <c r="AI124" s="780"/>
      <c r="AJ124" s="781"/>
      <c r="AK124" s="782" t="s">
        <v>122</v>
      </c>
      <c r="AL124" s="780"/>
      <c r="AM124" s="780"/>
      <c r="AN124" s="780"/>
      <c r="AO124" s="781"/>
      <c r="AP124" s="824" t="s">
        <v>122</v>
      </c>
      <c r="AQ124" s="825"/>
      <c r="AR124" s="825"/>
      <c r="AS124" s="825"/>
      <c r="AT124" s="826"/>
      <c r="AU124" s="827" t="s">
        <v>449</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t="s">
        <v>122</v>
      </c>
      <c r="BR124" s="831"/>
      <c r="BS124" s="831"/>
      <c r="BT124" s="831"/>
      <c r="BU124" s="831"/>
      <c r="BV124" s="831" t="s">
        <v>122</v>
      </c>
      <c r="BW124" s="831"/>
      <c r="BX124" s="831"/>
      <c r="BY124" s="831"/>
      <c r="BZ124" s="831"/>
      <c r="CA124" s="831" t="s">
        <v>122</v>
      </c>
      <c r="CB124" s="831"/>
      <c r="CC124" s="831"/>
      <c r="CD124" s="831"/>
      <c r="CE124" s="831"/>
      <c r="CF124" s="726"/>
      <c r="CG124" s="727"/>
      <c r="CH124" s="727"/>
      <c r="CI124" s="727"/>
      <c r="CJ124" s="862"/>
      <c r="CK124" s="870"/>
      <c r="CL124" s="870"/>
      <c r="CM124" s="870"/>
      <c r="CN124" s="870"/>
      <c r="CO124" s="871"/>
      <c r="CP124" s="835" t="s">
        <v>450</v>
      </c>
      <c r="CQ124" s="836"/>
      <c r="CR124" s="836"/>
      <c r="CS124" s="836"/>
      <c r="CT124" s="836"/>
      <c r="CU124" s="836"/>
      <c r="CV124" s="836"/>
      <c r="CW124" s="836"/>
      <c r="CX124" s="836"/>
      <c r="CY124" s="836"/>
      <c r="CZ124" s="836"/>
      <c r="DA124" s="836"/>
      <c r="DB124" s="836"/>
      <c r="DC124" s="836"/>
      <c r="DD124" s="836"/>
      <c r="DE124" s="836"/>
      <c r="DF124" s="837"/>
      <c r="DG124" s="763" t="s">
        <v>122</v>
      </c>
      <c r="DH124" s="764"/>
      <c r="DI124" s="764"/>
      <c r="DJ124" s="764"/>
      <c r="DK124" s="765"/>
      <c r="DL124" s="766" t="s">
        <v>122</v>
      </c>
      <c r="DM124" s="764"/>
      <c r="DN124" s="764"/>
      <c r="DO124" s="764"/>
      <c r="DP124" s="765"/>
      <c r="DQ124" s="766" t="s">
        <v>122</v>
      </c>
      <c r="DR124" s="764"/>
      <c r="DS124" s="764"/>
      <c r="DT124" s="764"/>
      <c r="DU124" s="765"/>
      <c r="DV124" s="848" t="s">
        <v>122</v>
      </c>
      <c r="DW124" s="849"/>
      <c r="DX124" s="849"/>
      <c r="DY124" s="849"/>
      <c r="DZ124" s="850"/>
    </row>
    <row r="125" spans="1:130" s="218" customFormat="1" ht="26.25" customHeight="1" x14ac:dyDescent="0.15">
      <c r="A125" s="820"/>
      <c r="B125" s="821"/>
      <c r="C125" s="815" t="s">
        <v>439</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122</v>
      </c>
      <c r="AB125" s="780"/>
      <c r="AC125" s="780"/>
      <c r="AD125" s="780"/>
      <c r="AE125" s="781"/>
      <c r="AF125" s="782" t="s">
        <v>122</v>
      </c>
      <c r="AG125" s="780"/>
      <c r="AH125" s="780"/>
      <c r="AI125" s="780"/>
      <c r="AJ125" s="781"/>
      <c r="AK125" s="782" t="s">
        <v>122</v>
      </c>
      <c r="AL125" s="780"/>
      <c r="AM125" s="780"/>
      <c r="AN125" s="780"/>
      <c r="AO125" s="781"/>
      <c r="AP125" s="824" t="s">
        <v>122</v>
      </c>
      <c r="AQ125" s="825"/>
      <c r="AR125" s="825"/>
      <c r="AS125" s="825"/>
      <c r="AT125" s="826"/>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851" t="s">
        <v>451</v>
      </c>
      <c r="CL125" s="852"/>
      <c r="CM125" s="852"/>
      <c r="CN125" s="852"/>
      <c r="CO125" s="853"/>
      <c r="CP125" s="860" t="s">
        <v>452</v>
      </c>
      <c r="CQ125" s="808"/>
      <c r="CR125" s="808"/>
      <c r="CS125" s="808"/>
      <c r="CT125" s="808"/>
      <c r="CU125" s="808"/>
      <c r="CV125" s="808"/>
      <c r="CW125" s="808"/>
      <c r="CX125" s="808"/>
      <c r="CY125" s="808"/>
      <c r="CZ125" s="808"/>
      <c r="DA125" s="808"/>
      <c r="DB125" s="808"/>
      <c r="DC125" s="808"/>
      <c r="DD125" s="808"/>
      <c r="DE125" s="808"/>
      <c r="DF125" s="809"/>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18" customFormat="1" ht="26.25" customHeight="1" thickBot="1" x14ac:dyDescent="0.2">
      <c r="A126" s="820"/>
      <c r="B126" s="821"/>
      <c r="C126" s="815" t="s">
        <v>441</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122</v>
      </c>
      <c r="AB126" s="780"/>
      <c r="AC126" s="780"/>
      <c r="AD126" s="780"/>
      <c r="AE126" s="781"/>
      <c r="AF126" s="782" t="s">
        <v>122</v>
      </c>
      <c r="AG126" s="780"/>
      <c r="AH126" s="780"/>
      <c r="AI126" s="780"/>
      <c r="AJ126" s="781"/>
      <c r="AK126" s="782" t="s">
        <v>122</v>
      </c>
      <c r="AL126" s="780"/>
      <c r="AM126" s="780"/>
      <c r="AN126" s="780"/>
      <c r="AO126" s="781"/>
      <c r="AP126" s="824" t="s">
        <v>122</v>
      </c>
      <c r="AQ126" s="825"/>
      <c r="AR126" s="825"/>
      <c r="AS126" s="825"/>
      <c r="AT126" s="826"/>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854"/>
      <c r="CL126" s="855"/>
      <c r="CM126" s="855"/>
      <c r="CN126" s="855"/>
      <c r="CO126" s="856"/>
      <c r="CP126" s="815" t="s">
        <v>453</v>
      </c>
      <c r="CQ126" s="752"/>
      <c r="CR126" s="752"/>
      <c r="CS126" s="752"/>
      <c r="CT126" s="752"/>
      <c r="CU126" s="752"/>
      <c r="CV126" s="752"/>
      <c r="CW126" s="752"/>
      <c r="CX126" s="752"/>
      <c r="CY126" s="752"/>
      <c r="CZ126" s="752"/>
      <c r="DA126" s="752"/>
      <c r="DB126" s="752"/>
      <c r="DC126" s="752"/>
      <c r="DD126" s="752"/>
      <c r="DE126" s="752"/>
      <c r="DF126" s="753"/>
      <c r="DG126" s="816" t="s">
        <v>122</v>
      </c>
      <c r="DH126" s="817"/>
      <c r="DI126" s="817"/>
      <c r="DJ126" s="817"/>
      <c r="DK126" s="817"/>
      <c r="DL126" s="817" t="s">
        <v>122</v>
      </c>
      <c r="DM126" s="817"/>
      <c r="DN126" s="817"/>
      <c r="DO126" s="817"/>
      <c r="DP126" s="817"/>
      <c r="DQ126" s="817" t="s">
        <v>122</v>
      </c>
      <c r="DR126" s="817"/>
      <c r="DS126" s="817"/>
      <c r="DT126" s="817"/>
      <c r="DU126" s="817"/>
      <c r="DV126" s="794" t="s">
        <v>122</v>
      </c>
      <c r="DW126" s="794"/>
      <c r="DX126" s="794"/>
      <c r="DY126" s="794"/>
      <c r="DZ126" s="795"/>
    </row>
    <row r="127" spans="1:130" s="218" customFormat="1" ht="26.25" customHeight="1" x14ac:dyDescent="0.15">
      <c r="A127" s="822"/>
      <c r="B127" s="823"/>
      <c r="C127" s="838" t="s">
        <v>454</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v>115</v>
      </c>
      <c r="AB127" s="780"/>
      <c r="AC127" s="780"/>
      <c r="AD127" s="780"/>
      <c r="AE127" s="781"/>
      <c r="AF127" s="782">
        <v>106</v>
      </c>
      <c r="AG127" s="780"/>
      <c r="AH127" s="780"/>
      <c r="AI127" s="780"/>
      <c r="AJ127" s="781"/>
      <c r="AK127" s="782">
        <v>90</v>
      </c>
      <c r="AL127" s="780"/>
      <c r="AM127" s="780"/>
      <c r="AN127" s="780"/>
      <c r="AO127" s="781"/>
      <c r="AP127" s="824">
        <v>0</v>
      </c>
      <c r="AQ127" s="825"/>
      <c r="AR127" s="825"/>
      <c r="AS127" s="825"/>
      <c r="AT127" s="826"/>
      <c r="AU127" s="220"/>
      <c r="AV127" s="220"/>
      <c r="AW127" s="220"/>
      <c r="AX127" s="841" t="s">
        <v>455</v>
      </c>
      <c r="AY127" s="812"/>
      <c r="AZ127" s="812"/>
      <c r="BA127" s="812"/>
      <c r="BB127" s="812"/>
      <c r="BC127" s="812"/>
      <c r="BD127" s="812"/>
      <c r="BE127" s="813"/>
      <c r="BF127" s="811" t="s">
        <v>456</v>
      </c>
      <c r="BG127" s="812"/>
      <c r="BH127" s="812"/>
      <c r="BI127" s="812"/>
      <c r="BJ127" s="812"/>
      <c r="BK127" s="812"/>
      <c r="BL127" s="813"/>
      <c r="BM127" s="811" t="s">
        <v>457</v>
      </c>
      <c r="BN127" s="812"/>
      <c r="BO127" s="812"/>
      <c r="BP127" s="812"/>
      <c r="BQ127" s="812"/>
      <c r="BR127" s="812"/>
      <c r="BS127" s="813"/>
      <c r="BT127" s="811" t="s">
        <v>458</v>
      </c>
      <c r="BU127" s="812"/>
      <c r="BV127" s="812"/>
      <c r="BW127" s="812"/>
      <c r="BX127" s="812"/>
      <c r="BY127" s="812"/>
      <c r="BZ127" s="814"/>
      <c r="CA127" s="220"/>
      <c r="CB127" s="220"/>
      <c r="CC127" s="220"/>
      <c r="CD127" s="243"/>
      <c r="CE127" s="243"/>
      <c r="CF127" s="243"/>
      <c r="CG127" s="220"/>
      <c r="CH127" s="220"/>
      <c r="CI127" s="220"/>
      <c r="CJ127" s="242"/>
      <c r="CK127" s="854"/>
      <c r="CL127" s="855"/>
      <c r="CM127" s="855"/>
      <c r="CN127" s="855"/>
      <c r="CO127" s="856"/>
      <c r="CP127" s="815" t="s">
        <v>459</v>
      </c>
      <c r="CQ127" s="752"/>
      <c r="CR127" s="752"/>
      <c r="CS127" s="752"/>
      <c r="CT127" s="752"/>
      <c r="CU127" s="752"/>
      <c r="CV127" s="752"/>
      <c r="CW127" s="752"/>
      <c r="CX127" s="752"/>
      <c r="CY127" s="752"/>
      <c r="CZ127" s="752"/>
      <c r="DA127" s="752"/>
      <c r="DB127" s="752"/>
      <c r="DC127" s="752"/>
      <c r="DD127" s="752"/>
      <c r="DE127" s="752"/>
      <c r="DF127" s="753"/>
      <c r="DG127" s="816" t="s">
        <v>122</v>
      </c>
      <c r="DH127" s="817"/>
      <c r="DI127" s="817"/>
      <c r="DJ127" s="817"/>
      <c r="DK127" s="817"/>
      <c r="DL127" s="817" t="s">
        <v>122</v>
      </c>
      <c r="DM127" s="817"/>
      <c r="DN127" s="817"/>
      <c r="DO127" s="817"/>
      <c r="DP127" s="817"/>
      <c r="DQ127" s="817" t="s">
        <v>122</v>
      </c>
      <c r="DR127" s="817"/>
      <c r="DS127" s="817"/>
      <c r="DT127" s="817"/>
      <c r="DU127" s="817"/>
      <c r="DV127" s="794" t="s">
        <v>122</v>
      </c>
      <c r="DW127" s="794"/>
      <c r="DX127" s="794"/>
      <c r="DY127" s="794"/>
      <c r="DZ127" s="795"/>
    </row>
    <row r="128" spans="1:130" s="218" customFormat="1" ht="26.25" customHeight="1" thickBot="1" x14ac:dyDescent="0.2">
      <c r="A128" s="796" t="s">
        <v>460</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461</v>
      </c>
      <c r="X128" s="798"/>
      <c r="Y128" s="798"/>
      <c r="Z128" s="799"/>
      <c r="AA128" s="800">
        <v>10858</v>
      </c>
      <c r="AB128" s="801"/>
      <c r="AC128" s="801"/>
      <c r="AD128" s="801"/>
      <c r="AE128" s="802"/>
      <c r="AF128" s="803">
        <v>15446</v>
      </c>
      <c r="AG128" s="801"/>
      <c r="AH128" s="801"/>
      <c r="AI128" s="801"/>
      <c r="AJ128" s="802"/>
      <c r="AK128" s="803">
        <v>18699</v>
      </c>
      <c r="AL128" s="801"/>
      <c r="AM128" s="801"/>
      <c r="AN128" s="801"/>
      <c r="AO128" s="802"/>
      <c r="AP128" s="804"/>
      <c r="AQ128" s="805"/>
      <c r="AR128" s="805"/>
      <c r="AS128" s="805"/>
      <c r="AT128" s="806"/>
      <c r="AU128" s="220"/>
      <c r="AV128" s="220"/>
      <c r="AW128" s="220"/>
      <c r="AX128" s="807" t="s">
        <v>462</v>
      </c>
      <c r="AY128" s="808"/>
      <c r="AZ128" s="808"/>
      <c r="BA128" s="808"/>
      <c r="BB128" s="808"/>
      <c r="BC128" s="808"/>
      <c r="BD128" s="808"/>
      <c r="BE128" s="809"/>
      <c r="BF128" s="786" t="s">
        <v>122</v>
      </c>
      <c r="BG128" s="787"/>
      <c r="BH128" s="787"/>
      <c r="BI128" s="787"/>
      <c r="BJ128" s="787"/>
      <c r="BK128" s="787"/>
      <c r="BL128" s="810"/>
      <c r="BM128" s="786">
        <v>15</v>
      </c>
      <c r="BN128" s="787"/>
      <c r="BO128" s="787"/>
      <c r="BP128" s="787"/>
      <c r="BQ128" s="787"/>
      <c r="BR128" s="787"/>
      <c r="BS128" s="810"/>
      <c r="BT128" s="786">
        <v>20</v>
      </c>
      <c r="BU128" s="787"/>
      <c r="BV128" s="787"/>
      <c r="BW128" s="787"/>
      <c r="BX128" s="787"/>
      <c r="BY128" s="787"/>
      <c r="BZ128" s="788"/>
      <c r="CA128" s="243"/>
      <c r="CB128" s="243"/>
      <c r="CC128" s="243"/>
      <c r="CD128" s="243"/>
      <c r="CE128" s="243"/>
      <c r="CF128" s="243"/>
      <c r="CG128" s="220"/>
      <c r="CH128" s="220"/>
      <c r="CI128" s="220"/>
      <c r="CJ128" s="242"/>
      <c r="CK128" s="857"/>
      <c r="CL128" s="858"/>
      <c r="CM128" s="858"/>
      <c r="CN128" s="858"/>
      <c r="CO128" s="859"/>
      <c r="CP128" s="789" t="s">
        <v>463</v>
      </c>
      <c r="CQ128" s="730"/>
      <c r="CR128" s="730"/>
      <c r="CS128" s="730"/>
      <c r="CT128" s="730"/>
      <c r="CU128" s="730"/>
      <c r="CV128" s="730"/>
      <c r="CW128" s="730"/>
      <c r="CX128" s="730"/>
      <c r="CY128" s="730"/>
      <c r="CZ128" s="730"/>
      <c r="DA128" s="730"/>
      <c r="DB128" s="730"/>
      <c r="DC128" s="730"/>
      <c r="DD128" s="730"/>
      <c r="DE128" s="730"/>
      <c r="DF128" s="731"/>
      <c r="DG128" s="790" t="s">
        <v>122</v>
      </c>
      <c r="DH128" s="791"/>
      <c r="DI128" s="791"/>
      <c r="DJ128" s="791"/>
      <c r="DK128" s="791"/>
      <c r="DL128" s="791" t="s">
        <v>122</v>
      </c>
      <c r="DM128" s="791"/>
      <c r="DN128" s="791"/>
      <c r="DO128" s="791"/>
      <c r="DP128" s="791"/>
      <c r="DQ128" s="791" t="s">
        <v>122</v>
      </c>
      <c r="DR128" s="791"/>
      <c r="DS128" s="791"/>
      <c r="DT128" s="791"/>
      <c r="DU128" s="791"/>
      <c r="DV128" s="792" t="s">
        <v>122</v>
      </c>
      <c r="DW128" s="792"/>
      <c r="DX128" s="792"/>
      <c r="DY128" s="792"/>
      <c r="DZ128" s="793"/>
    </row>
    <row r="129" spans="1:131" s="218" customFormat="1" ht="26.25" customHeight="1" x14ac:dyDescent="0.15">
      <c r="A129" s="774" t="s">
        <v>102</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464</v>
      </c>
      <c r="X129" s="777"/>
      <c r="Y129" s="777"/>
      <c r="Z129" s="778"/>
      <c r="AA129" s="779">
        <v>4116900</v>
      </c>
      <c r="AB129" s="780"/>
      <c r="AC129" s="780"/>
      <c r="AD129" s="780"/>
      <c r="AE129" s="781"/>
      <c r="AF129" s="782">
        <v>4118376</v>
      </c>
      <c r="AG129" s="780"/>
      <c r="AH129" s="780"/>
      <c r="AI129" s="780"/>
      <c r="AJ129" s="781"/>
      <c r="AK129" s="782">
        <v>4258059</v>
      </c>
      <c r="AL129" s="780"/>
      <c r="AM129" s="780"/>
      <c r="AN129" s="780"/>
      <c r="AO129" s="781"/>
      <c r="AP129" s="783"/>
      <c r="AQ129" s="784"/>
      <c r="AR129" s="784"/>
      <c r="AS129" s="784"/>
      <c r="AT129" s="785"/>
      <c r="AU129" s="221"/>
      <c r="AV129" s="221"/>
      <c r="AW129" s="221"/>
      <c r="AX129" s="751" t="s">
        <v>465</v>
      </c>
      <c r="AY129" s="752"/>
      <c r="AZ129" s="752"/>
      <c r="BA129" s="752"/>
      <c r="BB129" s="752"/>
      <c r="BC129" s="752"/>
      <c r="BD129" s="752"/>
      <c r="BE129" s="753"/>
      <c r="BF129" s="770" t="s">
        <v>122</v>
      </c>
      <c r="BG129" s="771"/>
      <c r="BH129" s="771"/>
      <c r="BI129" s="771"/>
      <c r="BJ129" s="771"/>
      <c r="BK129" s="771"/>
      <c r="BL129" s="772"/>
      <c r="BM129" s="770">
        <v>20</v>
      </c>
      <c r="BN129" s="771"/>
      <c r="BO129" s="771"/>
      <c r="BP129" s="771"/>
      <c r="BQ129" s="771"/>
      <c r="BR129" s="771"/>
      <c r="BS129" s="772"/>
      <c r="BT129" s="770">
        <v>30</v>
      </c>
      <c r="BU129" s="771"/>
      <c r="BV129" s="771"/>
      <c r="BW129" s="771"/>
      <c r="BX129" s="771"/>
      <c r="BY129" s="771"/>
      <c r="BZ129" s="773"/>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774" t="s">
        <v>466</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467</v>
      </c>
      <c r="X130" s="777"/>
      <c r="Y130" s="777"/>
      <c r="Z130" s="778"/>
      <c r="AA130" s="779">
        <v>885373</v>
      </c>
      <c r="AB130" s="780"/>
      <c r="AC130" s="780"/>
      <c r="AD130" s="780"/>
      <c r="AE130" s="781"/>
      <c r="AF130" s="782">
        <v>833506</v>
      </c>
      <c r="AG130" s="780"/>
      <c r="AH130" s="780"/>
      <c r="AI130" s="780"/>
      <c r="AJ130" s="781"/>
      <c r="AK130" s="782">
        <v>838010</v>
      </c>
      <c r="AL130" s="780"/>
      <c r="AM130" s="780"/>
      <c r="AN130" s="780"/>
      <c r="AO130" s="781"/>
      <c r="AP130" s="783"/>
      <c r="AQ130" s="784"/>
      <c r="AR130" s="784"/>
      <c r="AS130" s="784"/>
      <c r="AT130" s="785"/>
      <c r="AU130" s="221"/>
      <c r="AV130" s="221"/>
      <c r="AW130" s="221"/>
      <c r="AX130" s="751" t="s">
        <v>468</v>
      </c>
      <c r="AY130" s="752"/>
      <c r="AZ130" s="752"/>
      <c r="BA130" s="752"/>
      <c r="BB130" s="752"/>
      <c r="BC130" s="752"/>
      <c r="BD130" s="752"/>
      <c r="BE130" s="753"/>
      <c r="BF130" s="754">
        <v>8.6999999999999993</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469</v>
      </c>
      <c r="X131" s="761"/>
      <c r="Y131" s="761"/>
      <c r="Z131" s="762"/>
      <c r="AA131" s="763">
        <v>3231527</v>
      </c>
      <c r="AB131" s="764"/>
      <c r="AC131" s="764"/>
      <c r="AD131" s="764"/>
      <c r="AE131" s="765"/>
      <c r="AF131" s="766">
        <v>3284870</v>
      </c>
      <c r="AG131" s="764"/>
      <c r="AH131" s="764"/>
      <c r="AI131" s="764"/>
      <c r="AJ131" s="765"/>
      <c r="AK131" s="766">
        <v>3420049</v>
      </c>
      <c r="AL131" s="764"/>
      <c r="AM131" s="764"/>
      <c r="AN131" s="764"/>
      <c r="AO131" s="765"/>
      <c r="AP131" s="767"/>
      <c r="AQ131" s="768"/>
      <c r="AR131" s="768"/>
      <c r="AS131" s="768"/>
      <c r="AT131" s="769"/>
      <c r="AU131" s="221"/>
      <c r="AV131" s="221"/>
      <c r="AW131" s="221"/>
      <c r="AX131" s="729" t="s">
        <v>470</v>
      </c>
      <c r="AY131" s="730"/>
      <c r="AZ131" s="730"/>
      <c r="BA131" s="730"/>
      <c r="BB131" s="730"/>
      <c r="BC131" s="730"/>
      <c r="BD131" s="730"/>
      <c r="BE131" s="731"/>
      <c r="BF131" s="732" t="s">
        <v>122</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738" t="s">
        <v>471</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472</v>
      </c>
      <c r="W132" s="742"/>
      <c r="X132" s="742"/>
      <c r="Y132" s="742"/>
      <c r="Z132" s="743"/>
      <c r="AA132" s="744">
        <v>7.7007247660000004</v>
      </c>
      <c r="AB132" s="745"/>
      <c r="AC132" s="745"/>
      <c r="AD132" s="745"/>
      <c r="AE132" s="746"/>
      <c r="AF132" s="747">
        <v>10.00386621</v>
      </c>
      <c r="AG132" s="745"/>
      <c r="AH132" s="745"/>
      <c r="AI132" s="745"/>
      <c r="AJ132" s="746"/>
      <c r="AK132" s="747">
        <v>8.4623056569999999</v>
      </c>
      <c r="AL132" s="745"/>
      <c r="AM132" s="745"/>
      <c r="AN132" s="745"/>
      <c r="AO132" s="746"/>
      <c r="AP132" s="748"/>
      <c r="AQ132" s="749"/>
      <c r="AR132" s="749"/>
      <c r="AS132" s="749"/>
      <c r="AT132" s="75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473</v>
      </c>
      <c r="W133" s="721"/>
      <c r="X133" s="721"/>
      <c r="Y133" s="721"/>
      <c r="Z133" s="722"/>
      <c r="AA133" s="723">
        <v>6.7</v>
      </c>
      <c r="AB133" s="724"/>
      <c r="AC133" s="724"/>
      <c r="AD133" s="724"/>
      <c r="AE133" s="725"/>
      <c r="AF133" s="723">
        <v>7.9</v>
      </c>
      <c r="AG133" s="724"/>
      <c r="AH133" s="724"/>
      <c r="AI133" s="724"/>
      <c r="AJ133" s="725"/>
      <c r="AK133" s="723">
        <v>8.6999999999999993</v>
      </c>
      <c r="AL133" s="724"/>
      <c r="AM133" s="724"/>
      <c r="AN133" s="724"/>
      <c r="AO133" s="725"/>
      <c r="AP133" s="726"/>
      <c r="AQ133" s="727"/>
      <c r="AR133" s="727"/>
      <c r="AS133" s="727"/>
      <c r="AT133" s="728"/>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Ct1FiHvzQDGRGpxB5rlM5wIBueNzsF9Mv3gjxWXFW60UjRDD72RLiXATKp72SgqTofrXgCeYuZcSZ3YL2LEQ4Q==" saltValue="P4gyNv6I2QQ4O9PKUOB1mg=="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474</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QVw6+6BsR+q8vM4YQYPnpr9CYl6VWb9BefQrqn4RtMZluNjbg/saVenHYB8CaU4ISw0sj3VfXpNBXdPV03qHVQ==" saltValue="5AX0nMcHPm+JrFDaUoWj6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election activeCell="H55" sqref="H55:H57"/>
    </sheetView>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Bs/eRA75EAYq+6Od3iW+J18eEXnBMTZfH5doYZS1o7TYIB1FSmwQjfO9oaQPn7cmY0gssKJLsBaZKd3x6lh0cA==" saltValue="bxdJUQ+EsCygozzRsrvYuA==" spinCount="100000"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election activeCell="H55" sqref="H55:H57"/>
    </sheetView>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475</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476</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8" t="s">
        <v>477</v>
      </c>
      <c r="AP7" s="260"/>
      <c r="AQ7" s="261" t="s">
        <v>478</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9"/>
      <c r="AP8" s="266" t="s">
        <v>479</v>
      </c>
      <c r="AQ8" s="267" t="s">
        <v>480</v>
      </c>
      <c r="AR8" s="268" t="s">
        <v>481</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30" t="s">
        <v>482</v>
      </c>
      <c r="AL9" s="1131"/>
      <c r="AM9" s="1131"/>
      <c r="AN9" s="1132"/>
      <c r="AO9" s="269">
        <v>1016664</v>
      </c>
      <c r="AP9" s="269">
        <v>102198</v>
      </c>
      <c r="AQ9" s="270">
        <v>120794</v>
      </c>
      <c r="AR9" s="271">
        <v>-15.4</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30" t="s">
        <v>483</v>
      </c>
      <c r="AL10" s="1131"/>
      <c r="AM10" s="1131"/>
      <c r="AN10" s="1132"/>
      <c r="AO10" s="272">
        <v>174120</v>
      </c>
      <c r="AP10" s="272">
        <v>17503</v>
      </c>
      <c r="AQ10" s="273">
        <v>16294</v>
      </c>
      <c r="AR10" s="274">
        <v>7.4</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30" t="s">
        <v>484</v>
      </c>
      <c r="AL11" s="1131"/>
      <c r="AM11" s="1131"/>
      <c r="AN11" s="1132"/>
      <c r="AO11" s="272" t="s">
        <v>485</v>
      </c>
      <c r="AP11" s="272" t="s">
        <v>485</v>
      </c>
      <c r="AQ11" s="273">
        <v>1928</v>
      </c>
      <c r="AR11" s="274" t="s">
        <v>485</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30" t="s">
        <v>486</v>
      </c>
      <c r="AL12" s="1131"/>
      <c r="AM12" s="1131"/>
      <c r="AN12" s="1132"/>
      <c r="AO12" s="272" t="s">
        <v>485</v>
      </c>
      <c r="AP12" s="272" t="s">
        <v>485</v>
      </c>
      <c r="AQ12" s="273">
        <v>20</v>
      </c>
      <c r="AR12" s="274" t="s">
        <v>485</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30" t="s">
        <v>487</v>
      </c>
      <c r="AL13" s="1131"/>
      <c r="AM13" s="1131"/>
      <c r="AN13" s="1132"/>
      <c r="AO13" s="272">
        <v>86696</v>
      </c>
      <c r="AP13" s="272">
        <v>8715</v>
      </c>
      <c r="AQ13" s="273">
        <v>4630</v>
      </c>
      <c r="AR13" s="274">
        <v>88.2</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30" t="s">
        <v>488</v>
      </c>
      <c r="AL14" s="1131"/>
      <c r="AM14" s="1131"/>
      <c r="AN14" s="1132"/>
      <c r="AO14" s="272">
        <v>54658</v>
      </c>
      <c r="AP14" s="272">
        <v>5494</v>
      </c>
      <c r="AQ14" s="273">
        <v>2459</v>
      </c>
      <c r="AR14" s="274">
        <v>123.4</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33" t="s">
        <v>489</v>
      </c>
      <c r="AL15" s="1134"/>
      <c r="AM15" s="1134"/>
      <c r="AN15" s="1135"/>
      <c r="AO15" s="272">
        <v>-81618</v>
      </c>
      <c r="AP15" s="272">
        <v>-8204</v>
      </c>
      <c r="AQ15" s="273">
        <v>-7108</v>
      </c>
      <c r="AR15" s="274">
        <v>15.4</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33" t="s">
        <v>178</v>
      </c>
      <c r="AL16" s="1134"/>
      <c r="AM16" s="1134"/>
      <c r="AN16" s="1135"/>
      <c r="AO16" s="272">
        <v>1250520</v>
      </c>
      <c r="AP16" s="272">
        <v>125706</v>
      </c>
      <c r="AQ16" s="273">
        <v>139017</v>
      </c>
      <c r="AR16" s="274">
        <v>-9.6</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490</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491</v>
      </c>
      <c r="AP20" s="281" t="s">
        <v>492</v>
      </c>
      <c r="AQ20" s="282" t="s">
        <v>493</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36" t="s">
        <v>494</v>
      </c>
      <c r="AL21" s="1137"/>
      <c r="AM21" s="1137"/>
      <c r="AN21" s="1138"/>
      <c r="AO21" s="285">
        <v>11.56</v>
      </c>
      <c r="AP21" s="286">
        <v>11.1</v>
      </c>
      <c r="AQ21" s="287">
        <v>0.46</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36" t="s">
        <v>495</v>
      </c>
      <c r="AL22" s="1137"/>
      <c r="AM22" s="1137"/>
      <c r="AN22" s="1138"/>
      <c r="AO22" s="290">
        <v>93.6</v>
      </c>
      <c r="AP22" s="291">
        <v>96.5</v>
      </c>
      <c r="AQ22" s="292">
        <v>-2.9</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29" t="s">
        <v>496</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55"/>
    </row>
    <row r="27" spans="1:46" x14ac:dyDescent="0.15">
      <c r="A27" s="297"/>
      <c r="AO27" s="250"/>
      <c r="AP27" s="250"/>
      <c r="AQ27" s="250"/>
      <c r="AR27" s="250"/>
      <c r="AS27" s="250"/>
      <c r="AT27" s="250"/>
    </row>
    <row r="28" spans="1:46" ht="17.25" x14ac:dyDescent="0.15">
      <c r="A28" s="251" t="s">
        <v>497</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498</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8" t="s">
        <v>477</v>
      </c>
      <c r="AP30" s="260"/>
      <c r="AQ30" s="261" t="s">
        <v>478</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9"/>
      <c r="AP31" s="266" t="s">
        <v>479</v>
      </c>
      <c r="AQ31" s="267" t="s">
        <v>480</v>
      </c>
      <c r="AR31" s="268" t="s">
        <v>481</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0" t="s">
        <v>499</v>
      </c>
      <c r="AL32" s="1121"/>
      <c r="AM32" s="1121"/>
      <c r="AN32" s="1122"/>
      <c r="AO32" s="300">
        <v>1112066</v>
      </c>
      <c r="AP32" s="300">
        <v>111788</v>
      </c>
      <c r="AQ32" s="301">
        <v>62408</v>
      </c>
      <c r="AR32" s="302">
        <v>79.099999999999994</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0" t="s">
        <v>500</v>
      </c>
      <c r="AL33" s="1121"/>
      <c r="AM33" s="1121"/>
      <c r="AN33" s="1122"/>
      <c r="AO33" s="300" t="s">
        <v>485</v>
      </c>
      <c r="AP33" s="300" t="s">
        <v>485</v>
      </c>
      <c r="AQ33" s="301" t="s">
        <v>485</v>
      </c>
      <c r="AR33" s="302" t="s">
        <v>485</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0" t="s">
        <v>501</v>
      </c>
      <c r="AL34" s="1121"/>
      <c r="AM34" s="1121"/>
      <c r="AN34" s="1122"/>
      <c r="AO34" s="300" t="s">
        <v>485</v>
      </c>
      <c r="AP34" s="300" t="s">
        <v>485</v>
      </c>
      <c r="AQ34" s="301">
        <v>4</v>
      </c>
      <c r="AR34" s="302" t="s">
        <v>485</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0" t="s">
        <v>502</v>
      </c>
      <c r="AL35" s="1121"/>
      <c r="AM35" s="1121"/>
      <c r="AN35" s="1122"/>
      <c r="AO35" s="300">
        <v>1944</v>
      </c>
      <c r="AP35" s="300">
        <v>195</v>
      </c>
      <c r="AQ35" s="301">
        <v>14219</v>
      </c>
      <c r="AR35" s="302">
        <v>-98.6</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0" t="s">
        <v>503</v>
      </c>
      <c r="AL36" s="1121"/>
      <c r="AM36" s="1121"/>
      <c r="AN36" s="1122"/>
      <c r="AO36" s="300">
        <v>32024</v>
      </c>
      <c r="AP36" s="300">
        <v>3219</v>
      </c>
      <c r="AQ36" s="301">
        <v>4004</v>
      </c>
      <c r="AR36" s="302">
        <v>-19.600000000000001</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0" t="s">
        <v>504</v>
      </c>
      <c r="AL37" s="1121"/>
      <c r="AM37" s="1121"/>
      <c r="AN37" s="1122"/>
      <c r="AO37" s="300">
        <v>90</v>
      </c>
      <c r="AP37" s="300">
        <v>9</v>
      </c>
      <c r="AQ37" s="301">
        <v>309</v>
      </c>
      <c r="AR37" s="302">
        <v>-97.1</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23" t="s">
        <v>505</v>
      </c>
      <c r="AL38" s="1124"/>
      <c r="AM38" s="1124"/>
      <c r="AN38" s="1125"/>
      <c r="AO38" s="303" t="s">
        <v>485</v>
      </c>
      <c r="AP38" s="303" t="s">
        <v>485</v>
      </c>
      <c r="AQ38" s="304">
        <v>4</v>
      </c>
      <c r="AR38" s="292" t="s">
        <v>485</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23" t="s">
        <v>506</v>
      </c>
      <c r="AL39" s="1124"/>
      <c r="AM39" s="1124"/>
      <c r="AN39" s="1125"/>
      <c r="AO39" s="300">
        <v>-18699</v>
      </c>
      <c r="AP39" s="300">
        <v>-1880</v>
      </c>
      <c r="AQ39" s="301">
        <v>-2554</v>
      </c>
      <c r="AR39" s="302">
        <v>-26.4</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0" t="s">
        <v>507</v>
      </c>
      <c r="AL40" s="1121"/>
      <c r="AM40" s="1121"/>
      <c r="AN40" s="1122"/>
      <c r="AO40" s="300">
        <v>-838010</v>
      </c>
      <c r="AP40" s="300">
        <v>-84239</v>
      </c>
      <c r="AQ40" s="301">
        <v>-52280</v>
      </c>
      <c r="AR40" s="302">
        <v>61.1</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26" t="s">
        <v>288</v>
      </c>
      <c r="AL41" s="1127"/>
      <c r="AM41" s="1127"/>
      <c r="AN41" s="1128"/>
      <c r="AO41" s="300">
        <v>289415</v>
      </c>
      <c r="AP41" s="300">
        <v>29093</v>
      </c>
      <c r="AQ41" s="301">
        <v>26115</v>
      </c>
      <c r="AR41" s="302">
        <v>11.4</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508</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509</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13" t="s">
        <v>477</v>
      </c>
      <c r="AN49" s="1115" t="s">
        <v>510</v>
      </c>
      <c r="AO49" s="1116"/>
      <c r="AP49" s="1116"/>
      <c r="AQ49" s="1116"/>
      <c r="AR49" s="1117"/>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14"/>
      <c r="AN50" s="316" t="s">
        <v>511</v>
      </c>
      <c r="AO50" s="317" t="s">
        <v>512</v>
      </c>
      <c r="AP50" s="318" t="s">
        <v>513</v>
      </c>
      <c r="AQ50" s="319" t="s">
        <v>514</v>
      </c>
      <c r="AR50" s="320" t="s">
        <v>515</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516</v>
      </c>
      <c r="AL51" s="313"/>
      <c r="AM51" s="321">
        <v>1765934</v>
      </c>
      <c r="AN51" s="322">
        <v>169070</v>
      </c>
      <c r="AO51" s="323">
        <v>-25.2</v>
      </c>
      <c r="AP51" s="324">
        <v>117234</v>
      </c>
      <c r="AQ51" s="325">
        <v>13.4</v>
      </c>
      <c r="AR51" s="326">
        <v>-38.6</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517</v>
      </c>
      <c r="AM52" s="329">
        <v>430397</v>
      </c>
      <c r="AN52" s="330">
        <v>41206</v>
      </c>
      <c r="AO52" s="331">
        <v>-26</v>
      </c>
      <c r="AP52" s="332">
        <v>59796</v>
      </c>
      <c r="AQ52" s="333">
        <v>16.600000000000001</v>
      </c>
      <c r="AR52" s="334">
        <v>-42.6</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518</v>
      </c>
      <c r="AL53" s="313"/>
      <c r="AM53" s="321">
        <v>1967478</v>
      </c>
      <c r="AN53" s="322">
        <v>190536</v>
      </c>
      <c r="AO53" s="323">
        <v>12.7</v>
      </c>
      <c r="AP53" s="324">
        <v>97758</v>
      </c>
      <c r="AQ53" s="325">
        <v>-16.600000000000001</v>
      </c>
      <c r="AR53" s="326">
        <v>29.3</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517</v>
      </c>
      <c r="AM54" s="329">
        <v>370374</v>
      </c>
      <c r="AN54" s="330">
        <v>35868</v>
      </c>
      <c r="AO54" s="331">
        <v>-13</v>
      </c>
      <c r="AP54" s="332">
        <v>45946</v>
      </c>
      <c r="AQ54" s="333">
        <v>-23.2</v>
      </c>
      <c r="AR54" s="334">
        <v>10.199999999999999</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519</v>
      </c>
      <c r="AL55" s="313"/>
      <c r="AM55" s="321">
        <v>1222062</v>
      </c>
      <c r="AN55" s="322">
        <v>118959</v>
      </c>
      <c r="AO55" s="323">
        <v>-37.6</v>
      </c>
      <c r="AP55" s="324">
        <v>91338</v>
      </c>
      <c r="AQ55" s="325">
        <v>-6.6</v>
      </c>
      <c r="AR55" s="326">
        <v>-31</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517</v>
      </c>
      <c r="AM56" s="329">
        <v>263454</v>
      </c>
      <c r="AN56" s="330">
        <v>25645</v>
      </c>
      <c r="AO56" s="331">
        <v>-28.5</v>
      </c>
      <c r="AP56" s="332">
        <v>43989</v>
      </c>
      <c r="AQ56" s="333">
        <v>-4.3</v>
      </c>
      <c r="AR56" s="334">
        <v>-24.2</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520</v>
      </c>
      <c r="AL57" s="313"/>
      <c r="AM57" s="321">
        <v>807713</v>
      </c>
      <c r="AN57" s="322">
        <v>79609</v>
      </c>
      <c r="AO57" s="323">
        <v>-33.1</v>
      </c>
      <c r="AP57" s="324">
        <v>103975</v>
      </c>
      <c r="AQ57" s="325">
        <v>13.8</v>
      </c>
      <c r="AR57" s="326">
        <v>-46.9</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517</v>
      </c>
      <c r="AM58" s="329">
        <v>216448</v>
      </c>
      <c r="AN58" s="330">
        <v>21333</v>
      </c>
      <c r="AO58" s="331">
        <v>-16.8</v>
      </c>
      <c r="AP58" s="332">
        <v>52698</v>
      </c>
      <c r="AQ58" s="333">
        <v>19.8</v>
      </c>
      <c r="AR58" s="334">
        <v>-36.6</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521</v>
      </c>
      <c r="AL59" s="313"/>
      <c r="AM59" s="321">
        <v>1030065</v>
      </c>
      <c r="AN59" s="322">
        <v>103545</v>
      </c>
      <c r="AO59" s="323">
        <v>30.1</v>
      </c>
      <c r="AP59" s="324">
        <v>112678</v>
      </c>
      <c r="AQ59" s="325">
        <v>8.4</v>
      </c>
      <c r="AR59" s="326">
        <v>21.7</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517</v>
      </c>
      <c r="AM60" s="329">
        <v>303356</v>
      </c>
      <c r="AN60" s="330">
        <v>30494</v>
      </c>
      <c r="AO60" s="331">
        <v>42.9</v>
      </c>
      <c r="AP60" s="332">
        <v>55165</v>
      </c>
      <c r="AQ60" s="333">
        <v>4.7</v>
      </c>
      <c r="AR60" s="334">
        <v>38.200000000000003</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522</v>
      </c>
      <c r="AL61" s="335"/>
      <c r="AM61" s="336">
        <v>1358650</v>
      </c>
      <c r="AN61" s="337">
        <v>132344</v>
      </c>
      <c r="AO61" s="338">
        <v>-10.6</v>
      </c>
      <c r="AP61" s="339">
        <v>104597</v>
      </c>
      <c r="AQ61" s="340">
        <v>2.5</v>
      </c>
      <c r="AR61" s="326">
        <v>-13.1</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517</v>
      </c>
      <c r="AM62" s="329">
        <v>316806</v>
      </c>
      <c r="AN62" s="330">
        <v>30909</v>
      </c>
      <c r="AO62" s="331">
        <v>-8.3000000000000007</v>
      </c>
      <c r="AP62" s="332">
        <v>51519</v>
      </c>
      <c r="AQ62" s="333">
        <v>2.7</v>
      </c>
      <c r="AR62" s="334">
        <v>-11</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0+f6odTG2cbAXvlg28LTtWaI5OaYG6f8EFT9VmXt6jPxRPX4ntqJFPnPWU3hNr7fFUIQ0zEnTfhGLTos8Y6qfw==" saltValue="RKt/UJDjTGHSnlfONm1wiw=="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474</v>
      </c>
    </row>
    <row r="121" spans="125:125" ht="13.5" hidden="1" customHeight="1" x14ac:dyDescent="0.15">
      <c r="DU121" s="247"/>
    </row>
  </sheetData>
  <sheetProtection algorithmName="SHA-512" hashValue="sVOfsvW7PLqt95xcgTnbpfmJO1CCHGPcutQeuJzDAWytnVruTqr5YIi26erP90CH65gY8WsMXZiaPuLpkUw1ng==" saltValue="8Ehy/0RWxFSaqajXUOgu9w=="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474</v>
      </c>
    </row>
  </sheetData>
  <sheetProtection algorithmName="SHA-512" hashValue="1uD+Pv96+YZruv/5gf/gpdkEc2xKVTY97b9XeIEjnrzcaTOOa5wzMfWgzKgZDacpH2hJyVi182LQ91EyWltk7A==" saltValue="jxoFoJF6qe6rJQ6W13NmVQ=="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election activeCell="F49" sqref="F49"/>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s="1" customFormat="1" ht="16.5" customHeight="1" x14ac:dyDescent="0.15"/>
    <row r="22" s="1" customFormat="1" ht="16.5" customHeight="1" x14ac:dyDescent="0.15"/>
    <row r="23" s="1" customFormat="1" ht="16.5" customHeight="1" x14ac:dyDescent="0.15"/>
    <row r="24" s="1" customFormat="1" ht="16.5" customHeight="1" x14ac:dyDescent="0.15"/>
    <row r="25" s="1" customFormat="1" ht="16.5" customHeight="1" x14ac:dyDescent="0.15"/>
    <row r="26" s="1" customFormat="1" ht="16.5" customHeight="1" x14ac:dyDescent="0.15"/>
    <row r="27" s="1" customFormat="1" ht="16.5" customHeight="1" x14ac:dyDescent="0.15"/>
    <row r="28" s="1" customFormat="1" ht="16.5" customHeight="1" x14ac:dyDescent="0.15"/>
    <row r="29" s="1" customFormat="1" ht="16.5" customHeight="1" x14ac:dyDescent="0.15"/>
    <row r="30" s="1" customFormat="1" ht="16.5" customHeight="1" x14ac:dyDescent="0.15"/>
    <row r="31" s="1" customFormat="1" ht="16.5" customHeight="1" x14ac:dyDescent="0.15"/>
    <row r="32" s="1" customFormat="1"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524</v>
      </c>
      <c r="G46" s="8" t="s">
        <v>525</v>
      </c>
      <c r="H46" s="8" t="s">
        <v>526</v>
      </c>
      <c r="I46" s="8" t="s">
        <v>527</v>
      </c>
      <c r="J46" s="9" t="s">
        <v>528</v>
      </c>
    </row>
    <row r="47" spans="2:10" ht="57.75" customHeight="1" x14ac:dyDescent="0.15">
      <c r="B47" s="10"/>
      <c r="C47" s="1139" t="s">
        <v>3</v>
      </c>
      <c r="D47" s="1139"/>
      <c r="E47" s="1140"/>
      <c r="F47" s="11">
        <v>34.06</v>
      </c>
      <c r="G47" s="12">
        <v>35.31</v>
      </c>
      <c r="H47" s="12">
        <v>38.65</v>
      </c>
      <c r="I47" s="12">
        <v>39.4</v>
      </c>
      <c r="J47" s="13">
        <v>41.32</v>
      </c>
    </row>
    <row r="48" spans="2:10" ht="57.75" customHeight="1" x14ac:dyDescent="0.15">
      <c r="B48" s="14"/>
      <c r="C48" s="1141" t="s">
        <v>4</v>
      </c>
      <c r="D48" s="1141"/>
      <c r="E48" s="1142"/>
      <c r="F48" s="15">
        <v>12.78</v>
      </c>
      <c r="G48" s="16">
        <v>17.39</v>
      </c>
      <c r="H48" s="16">
        <v>23.04</v>
      </c>
      <c r="I48" s="16">
        <v>20.72</v>
      </c>
      <c r="J48" s="17">
        <v>41.43</v>
      </c>
    </row>
    <row r="49" spans="2:10" ht="57.75" customHeight="1" thickBot="1" x14ac:dyDescent="0.2">
      <c r="B49" s="18"/>
      <c r="C49" s="1143" t="s">
        <v>5</v>
      </c>
      <c r="D49" s="1143"/>
      <c r="E49" s="1144"/>
      <c r="F49" s="19">
        <v>0.93</v>
      </c>
      <c r="G49" s="20">
        <v>2.41</v>
      </c>
      <c r="H49" s="20" t="s">
        <v>529</v>
      </c>
      <c r="I49" s="20" t="s">
        <v>530</v>
      </c>
      <c r="J49" s="21">
        <v>8.17</v>
      </c>
    </row>
    <row r="50" spans="2:10" x14ac:dyDescent="0.15"/>
  </sheetData>
  <sheetProtection algorithmName="SHA-512" hashValue="zkqQf0ASbRIHWfW/6NndWjg6lbUZBIp32iJBhNlyGRty3tyNs5gvuoOudoSPM4xGk3AvNRhXYJoMC0c7h7JtMw==" saltValue="XFmU0UFIp0j2zFcCBO+Ts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吉川 英徳</cp:lastModifiedBy>
  <cp:lastPrinted>2026-03-16T02:56:00Z</cp:lastPrinted>
  <dcterms:created xsi:type="dcterms:W3CDTF">2026-02-23T09:36:31Z</dcterms:created>
  <dcterms:modified xsi:type="dcterms:W3CDTF">2026-03-24T03:53:36Z</dcterms:modified>
  <cp:category/>
</cp:coreProperties>
</file>