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data\総務課 財政係\財政係長用\財政関係\財政状況資料集\h29\08_合体版\"/>
    </mc:Choice>
  </mc:AlternateContent>
  <bookViews>
    <workbookView xWindow="0" yWindow="0" windowWidth="20460" windowHeight="7770" tabRatio="731"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<sst xmlns="http://schemas.openxmlformats.org/spreadsheetml/2006/main" count="1129" uniqueCount="606">
  <si>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</si>
  <si>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</si>
  <si>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</si>
  <si>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</si>
  <si>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</si>
  <si>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</si>
  <si>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</si>
  <si>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</si>
  <si>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</si>
  <si>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</si>
  <si>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</si>
  <si>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</si>
  <si>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</si>
  <si>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</si>
  <si>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</si>
  <si>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</si>
  <si>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</si>
  <si>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</si>
  <si>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</si>
  <si>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</si>
  <si>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</si>
  <si>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</si>
  <si>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</si>
  <si>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</si>
  <si>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</si>
  <si>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</si>
  <si>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</si>
  <si>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</si>
  <si>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</si>
  <si>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</si>
  <si>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</si>
  <si>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</si>
  <si>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</si>
  <si>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</si>
  <si>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</si>
  <si>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</si>
  <si>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</si>
  <si>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</si>
  <si>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</si>
  <si>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</si>
  <si>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</si>
  <si>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</si>
  <si>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</si>
  <si>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</si>
  <si>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</si>
  <si>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</si>
  <si>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</si>
  <si>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</si>
  <si>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</si>
  <si>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</si>
  <si>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</si>
  <si>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</si>
  <si>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</si>
  <si>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</si>
  <si>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</si>
  <si>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</si>
  <si>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</si>
  <si>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</si>
  <si>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</si>
  <si>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</si>
  <si>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</si>
  <si>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</si>
  <si>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</si>
  <si>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</si>
  <si>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</si>
  <si>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</si>
  <si>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</si>
  <si>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</si>
  <si>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</si>
  <si>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</si>
  <si>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</si>
  <si>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</si>
  <si>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</si>
  <si>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</si>
  <si>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</si>
  <si>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</si>
  <si>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</si>
  <si>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</si>
  <si>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</si>
  <si>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</si>
  <si>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</si>
  <si>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</si>
  <si>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</si>
  <si>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</si>
  <si>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</si>
  <si>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</si>
  <si>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</si>
  <si>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</si>
  <si>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</si>
  <si>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</si>
  <si>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</si>
  <si>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</si>
  <si>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甲佐町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</si>
  <si>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</si>
  <si>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</si>
  <si>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</si>
  <si>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</si>
  <si>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</si>
  <si>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</si>
  <si>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</si>
  <si>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</si>
  <si>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</si>
  <si>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</si>
  <si>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</si>
  <si>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</si>
  <si>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</si>
  <si>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</si>
  <si>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</si>
  <si>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</si>
  <si>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</si>
  <si>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</si>
  <si>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</si>
  <si>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</si>
  <si>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</si>
  <si>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</si>
  <si>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</si>
  <si>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</si>
  <si>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</si>
  <si>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</si>
  <si>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</si>
  <si>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</si>
  <si>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</si>
  <si>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</si>
  <si>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</si>
  <si>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</si>
  <si>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</si>
  <si>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</si>
  <si>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</si>
  <si>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</si>
  <si>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</si>
  <si>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</si>
  <si>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</si>
  <si>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</si>
  <si>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</si>
  <si>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</si>
  <si>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</si>
  <si>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</si>
  <si>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</si>
  <si>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</si>
  <si>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</si>
  <si>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</si>
  <si>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</si>
  <si>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</si>
  <si>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</si>
  <si>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</si>
  <si>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</si>
  <si>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</si>
  <si>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</si>
  <si>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</si>
  <si>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</si>
  <si>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</si>
  <si>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</si>
  <si>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</si>
  <si>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</si>
  <si>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</si>
  <si>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</si>
  <si>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</si>
  <si>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</si>
  <si>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</si>
  <si>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</si>
  <si>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</si>
  <si>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</si>
  <si>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</si>
  <si>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</si>
  <si>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</si>
  <si>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</si>
  <si>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</si>
  <si>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</si>
  <si>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</si>
  <si>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</si>
  <si>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</si>
  <si>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</si>
  <si>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</si>
  <si>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</si>
  <si>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</si>
  <si>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</si>
  <si>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</si>
  <si>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</si>
  <si>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</si>
  <si>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</si>
  <si>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</si>
  <si>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</si>
  <si>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</si>
  <si>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</si>
  <si>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</si>
  <si>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</si>
  <si>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</si>
  <si>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</si>
  <si>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</si>
  <si>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</si>
  <si>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</si>
  <si>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</si>
  <si>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</si>
  <si>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</si>
  <si>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</si>
  <si>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</si>
  <si>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</si>
  <si>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</si>
  <si>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</si>
  <si>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</si>
  <si>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</si>
  <si>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</si>
  <si>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</si>
  <si>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</si>
  <si>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</si>
  <si>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</si>
  <si>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</si>
  <si>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</si>
  <si>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</si>
  <si>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</si>
  <si>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熊本県甲佐町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</si>
  <si>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</si>
  <si>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</si>
  <si>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</si>
  <si>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</si>
  <si>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</si>
  <si>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</si>
  <si>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</si>
  <si>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</si>
  <si>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</si>
  <si>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</si>
  <si>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</si>
  <si>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</si>
  <si>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</si>
  <si>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</si>
  <si>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</si>
  <si>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</si>
  <si>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</si>
  <si>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</si>
  <si>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</si>
  <si>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</si>
  <si>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</si>
  <si>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</si>
  <si>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</si>
  <si>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</si>
  <si>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</si>
  <si>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</si>
  <si>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</si>
  <si>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</si>
  <si>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</si>
  <si>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</si>
  <si>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</si>
  <si>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</si>
  <si>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</si>
  <si>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</si>
  <si>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</si>
  <si>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</si>
  <si>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</si>
  <si>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</si>
  <si>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</si>
  <si>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</si>
  <si>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</si>
  <si>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</si>
  <si>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</si>
  <si>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</si>
  <si>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</si>
  <si>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</si>
  <si>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</si>
  <si>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</si>
  <si>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</si>
  <si>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</si>
  <si>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</si>
  <si>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</si>
  <si>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</si>
  <si>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</si>
  <si>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</si>
  <si>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</si>
  <si>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</si>
  <si>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</si>
  <si>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</si>
  <si>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</si>
  <si>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</si>
  <si>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</si>
  <si>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</si>
  <si>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</si>
  <si>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</si>
  <si>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</si>
  <si>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</si>
  <si>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</si>
  <si>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</si>
  <si>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</si>
  <si>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</si>
  <si>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</si>
  <si>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</si>
  <si>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</si>
  <si>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</si>
  <si>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</si>
  <si>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</si>
  <si>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</si>
  <si>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</si>
  <si>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</si>
  <si>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</si>
  <si>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</si>
  <si>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</si>
  <si>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</si>
  <si>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</si>
  <si>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</si>
  <si>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</si>
  <si>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</si>
  <si>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</si>
  <si>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</si>
  <si>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</si>
  <si>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</si>
  <si>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</si>
  <si>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</si>
  <si>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</si>
  <si>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</si>
  <si>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</si>
  <si>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</si>
  <si>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</si>
  <si>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</si>
  <si>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</si>
  <si>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</si>
  <si>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</si>
  <si>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</si>
  <si>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</si>
  <si>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</si>
  <si>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</si>
  <si>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</si>
  <si>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</si>
  <si>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</si>
  <si>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</si>
  <si>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</si>
  <si>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</si>
  <si>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</si>
  <si>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</si>
  <si>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</si>
  <si>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</si>
  <si>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</si>
  <si>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</si>
  <si>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</si>
  <si>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</si>
  <si>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</si>
  <si>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</si>
  <si>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</si>
  <si>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</si>
  <si>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</si>
  <si>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</si>
  <si>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</si>
  <si>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</si>
  <si>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</si>
  <si>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</si>
  <si>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</si>
  <si>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</si>
  <si>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</si>
  <si>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</si>
  <si>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</si>
  <si>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</si>
  <si>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</si>
  <si>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</si>
  <si>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</si>
  <si>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</si>
  <si>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</si>
  <si>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</si>
  <si>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</si>
  <si>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</si>
  <si>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</si>
  <si>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</si>
  <si>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</si>
  <si>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</si>
  <si>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</si>
  <si>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熊本県甲佐町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</si>
  <si>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</si>
  <si>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</si>
  <si>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</si>
  <si>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</si>
  <si>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</si>
  <si>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</si>
  <si>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</si>
  <si>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</si>
  <si>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</si>
  <si>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</si>
  <si>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</si>
  <si>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</si>
  <si>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</si>
  <si>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</si>
  <si>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</si>
  <si>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</si>
  <si>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</si>
  <si>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</si>
  <si>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</si>
  <si>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</si>
  <si>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</si>
  <si>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</si>
  <si>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</si>
  <si>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</si>
  <si>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</si>
  <si>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</si>
  <si>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</si>
  <si>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</si>
  <si>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</si>
  <si>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</si>
  <si>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</si>
  <si>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</si>
  <si>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</si>
  <si>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</si>
  <si>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</si>
  <si>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</si>
  <si>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</si>
  <si>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</si>
  <si>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</si>
  <si>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</si>
  <si>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</si>
  <si>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</si>
  <si>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</si>
  <si>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</si>
  <si>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</si>
  <si>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</si>
  <si>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</si>
  <si>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</si>
  <si>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</si>
  <si>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</si>
  <si>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</si>
  <si>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</si>
  <si>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</si>
  <si>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</si>
  <si>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</si>
  <si>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</si>
  <si>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</si>
  <si>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</si>
  <si>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</si>
  <si>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</si>
  <si>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</si>
  <si>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</si>
  <si>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</si>
  <si>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</si>
  <si>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</si>
  <si>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</si>
  <si>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</si>
  <si>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</si>
  <si>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</si>
  <si>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</si>
  <si>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</si>
  <si>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</si>
  <si>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</si>
  <si>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</si>
  <si>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</si>
  <si>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</si>
  <si>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</si>
  <si>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</si>
  <si>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</si>
  <si>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</si>
  <si>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</si>
  <si>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</si>
  <si>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</si>
  <si>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</si>
  <si>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</si>
  <si>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</si>
  <si>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</si>
  <si>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</si>
  <si>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</si>
  <si>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</si>
  <si>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</si>
  <si>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</si>
  <si>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</si>
  <si>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</si>
  <si>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</si>
  <si>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</si>
  <si>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</si>
  <si>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</si>
  <si>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</si>
  <si>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</si>
  <si>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</si>
  <si>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</si>
  <si>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</si>
  <si>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</si>
  <si>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</si>
  <si>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</si>
  <si>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</si>
  <si>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</si>
  <si>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</si>
  <si>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</si>
  <si>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</si>
  <si>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</si>
  <si>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</si>
  <si>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</si>
  <si>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</si>
  <si>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</si>
  <si>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</si>
  <si>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</si>
  <si>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</si>
  <si>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</si>
  <si>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</si>
  <si>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</si>
  <si>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</si>
  <si>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</si>
  <si>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</si>
  <si>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</si>
  <si>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</si>
  <si>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</si>
  <si>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</si>
  <si>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</si>
  <si>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</si>
  <si>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</si>
  <si>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</si>
  <si>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</si>
  <si>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</si>
  <si>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</si>
  <si>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</si>
  <si>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</si>
  <si>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</si>
  <si>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</si>
  <si>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</si>
  <si>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</si>
  <si>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</si>
  <si>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</si>
  <si>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</si>
  <si>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</si>
  <si>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</si>
  <si>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</si>
  <si>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</si>
  <si>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</si>
  <si>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</si>
  <si>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</si>
  <si>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</si>
  <si>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</si>
  <si>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</si>
  <si>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</si>
  <si>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</si>
  <si>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</si>
  <si>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</si>
  <si>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</si>
  <si>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</si>
  <si>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</si>
  <si>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</si>
  <si>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</si>
  <si>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</si>
  <si>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</si>
  <si>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</si>
  <si>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</si>
  <si>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</si>
  <si>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</si>
  <si>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</si>
  <si>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</si>
  <si>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</si>
  <si>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</si>
  <si>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</si>
  <si>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</si>
  <si>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</si>
  <si>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</si>
  <si>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</si>
  <si>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</si>
  <si>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</si>
  <si>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</si>
  <si>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</si>
  <si>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</si>
  <si>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</si>
  <si>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</si>
  <si>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</si>
  <si>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</si>
  <si>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</si>
  <si>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</si>
  <si>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</si>
  <si>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</si>
  <si>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</si>
  <si>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</si>
  <si>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</si>
  <si>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</si>
  <si>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</si>
  <si>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</si>
  <si>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</si>
  <si>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</si>
  <si>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</si>
  <si>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</si>
  <si>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</si>
  <si>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</si>
  <si>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</si>
  <si>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</si>
  <si>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7.37</t>
  </si>
  <si>
    <t>▲ 8.21</t>
  </si>
  <si>
    <t>▲ 19.57</t>
  </si>
  <si>
    <t>▲ 11.64</t>
  </si>
  <si>
    <t>一般会計</t>
  </si>
  <si>
    <t>国民健康保険特別会計</t>
  </si>
  <si>
    <t>上水道事業会計</t>
  </si>
  <si>
    <t>介護保険特別会計</t>
  </si>
  <si>
    <t>後期高齢者医療特別会計</t>
  </si>
  <si>
    <t>その他会計（赤字）</t>
  </si>
  <si>
    <t>その他会計（黒字）</t>
  </si>
  <si>
    <t>御船地区衛生施設組合</t>
    <rPh sb="0" eb="2">
      <t>ミフネ</t>
    </rPh>
    <rPh sb="2" eb="4">
      <t>チク</t>
    </rPh>
    <rPh sb="4" eb="6">
      <t>エイセイ</t>
    </rPh>
    <rPh sb="6" eb="8">
      <t>シセツ</t>
    </rPh>
    <rPh sb="8" eb="10">
      <t>クミアイ</t>
    </rPh>
    <phoneticPr fontId="2"/>
  </si>
  <si>
    <t>-</t>
    <phoneticPr fontId="2"/>
  </si>
  <si>
    <t>御船町・甲佐町衛生施設組合</t>
    <rPh sb="0" eb="3">
      <t>ミフネマチ</t>
    </rPh>
    <rPh sb="4" eb="7">
      <t>コウサマチ</t>
    </rPh>
    <rPh sb="7" eb="9">
      <t>エイセイ</t>
    </rPh>
    <rPh sb="9" eb="11">
      <t>シセツ</t>
    </rPh>
    <rPh sb="11" eb="13">
      <t>クミアイ</t>
    </rPh>
    <phoneticPr fontId="2"/>
  </si>
  <si>
    <t>上益城消防組合</t>
    <rPh sb="0" eb="3">
      <t>カミマシキ</t>
    </rPh>
    <rPh sb="3" eb="5">
      <t>ショウボウ</t>
    </rPh>
    <rPh sb="5" eb="7">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</si>
  <si>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</si>
  <si>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</si>
  <si>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上益城広域連合</t>
    <rPh sb="0" eb="3">
      <t>カミマシキ</t>
    </rPh>
    <rPh sb="3" eb="5">
      <t>コウイキ</t>
    </rPh>
    <rPh sb="5" eb="7">
      <t>レンゴウ</t>
    </rPh>
    <phoneticPr fontId="2"/>
  </si>
  <si>
    <t>平成28年熊本地震復興基金(H29年度末現在)</t>
    <rPh sb="0" eb="2">
      <t>ヘイセイ</t>
    </rPh>
    <rPh sb="4" eb="5">
      <t>ネン</t>
    </rPh>
    <rPh sb="5" eb="7">
      <t>クマモト</t>
    </rPh>
    <rPh sb="7" eb="9">
      <t>ジシン</t>
    </rPh>
    <rPh sb="9" eb="11">
      <t>フッコウ</t>
    </rPh>
    <rPh sb="11" eb="13">
      <t>キキン</t>
    </rPh>
    <rPh sb="17" eb="20">
      <t>ネンドマツ</t>
    </rPh>
    <rPh sb="20" eb="22">
      <t>ゲンザイ</t>
    </rPh>
    <phoneticPr fontId="11"/>
  </si>
  <si>
    <t>定住促進住宅施設整備基金(H29年度末現在)</t>
    <rPh sb="0" eb="2">
      <t>テイジュウ</t>
    </rPh>
    <rPh sb="2" eb="4">
      <t>ソクシン</t>
    </rPh>
    <rPh sb="4" eb="6">
      <t>ジュウタク</t>
    </rPh>
    <rPh sb="6" eb="8">
      <t>シセツ</t>
    </rPh>
    <rPh sb="8" eb="10">
      <t>セイビ</t>
    </rPh>
    <rPh sb="10" eb="12">
      <t>キキン</t>
    </rPh>
    <rPh sb="16" eb="19">
      <t>ネンドマツ</t>
    </rPh>
    <rPh sb="19" eb="21">
      <t>ゲンザイ</t>
    </rPh>
    <phoneticPr fontId="11"/>
  </si>
  <si>
    <t>ふるさと応援基金（H29年度末現在)</t>
    <rPh sb="4" eb="6">
      <t>オウエン</t>
    </rPh>
    <rPh sb="6" eb="8">
      <t>キキン</t>
    </rPh>
    <rPh sb="12" eb="15">
      <t>ネンドマツ</t>
    </rPh>
    <rPh sb="15" eb="17">
      <t>ゲンザイ</t>
    </rPh>
    <phoneticPr fontId="11"/>
  </si>
  <si>
    <t>地域福祉基金(H29年度末現在)</t>
    <rPh sb="0" eb="2">
      <t>チイキ</t>
    </rPh>
    <rPh sb="2" eb="4">
      <t>フクシ</t>
    </rPh>
    <rPh sb="4" eb="6">
      <t>キキン</t>
    </rPh>
    <rPh sb="10" eb="13">
      <t>ネンドマツ</t>
    </rPh>
    <rPh sb="13" eb="15">
      <t>ゲンザイ</t>
    </rPh>
    <phoneticPr fontId="11"/>
  </si>
  <si>
    <t>教育施設整備基金（H29年度末現在)</t>
    <rPh sb="0" eb="2">
      <t>キョウイク</t>
    </rPh>
    <rPh sb="2" eb="4">
      <t>シセツ</t>
    </rPh>
    <rPh sb="4" eb="6">
      <t>セイビ</t>
    </rPh>
    <rPh sb="6" eb="8">
      <t>キキン</t>
    </rPh>
    <rPh sb="12" eb="15">
      <t>ネンドマツ</t>
    </rPh>
    <rPh sb="15" eb="17">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</si>
  <si>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</si>
  <si>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</si>
  <si>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</si>
  <si>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</si>
  <si>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</si>
  <si>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</si>
  <si>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</si>
  <si>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</si>
  <si>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</si>
  <si>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</si>
  <si>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</si>
  <si>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</si>
  <si>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</si>
  <si>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平成28年度以降は、熊本地震や豪雨災害にかかる地方債を多額に借り入れたため、将来負担比率は平成27年度に比べ10％以上増加している。一方で有形固定資産減価償却率は類似団体と比べて低い水準にあるが、庁舎等の大型施設をはじめ町有施設の老朽化が進行しているため、施設について将来発生する町負担が増加傾向にある。今後は、災害関連事業にかかる地方債を引き続き活用することが見込まれており、さらに施設の老朽化に伴う施設の修繕や更新を行う必要も生じており、公債費については、計画的かつ有利性を鑑みた借り入れを行うとともに、施設の更新についても計画的かつ効率的に実施していくこととする。</t>
    <rPh sb="1" eb="3">
      <t>ヘイセイ</t>
    </rPh>
    <rPh sb="5" eb="7">
      <t>ネンド</t>
    </rPh>
    <rPh sb="7" eb="9">
      <t>イコウ</t>
    </rPh>
    <rPh sb="11" eb="13">
      <t>クマモト</t>
    </rPh>
    <rPh sb="13" eb="15">
      <t>ジシン</t>
    </rPh>
    <rPh sb="16" eb="18">
      <t>ゴウウ</t>
    </rPh>
    <rPh sb="18" eb="20">
      <t>サイガイ</t>
    </rPh>
    <rPh sb="24" eb="27">
      <t>チホウサイ</t>
    </rPh>
    <rPh sb="28" eb="30">
      <t>タガク</t>
    </rPh>
    <rPh sb="31" eb="32">
      <t>カ</t>
    </rPh>
    <rPh sb="33" eb="34">
      <t>イ</t>
    </rPh>
    <rPh sb="41" eb="45">
      <t>フタンヒリツ</t>
    </rPh>
    <rPh sb="46" eb="48">
      <t>ヘイセイ</t>
    </rPh>
    <rPh sb="50" eb="52">
      <t>ネンド</t>
    </rPh>
    <rPh sb="53" eb="54">
      <t>クラ</t>
    </rPh>
    <rPh sb="58" eb="60">
      <t>イジョウ</t>
    </rPh>
    <rPh sb="60" eb="62">
      <t>ゾウカ</t>
    </rPh>
    <rPh sb="67" eb="69">
      <t>イッポウ</t>
    </rPh>
    <rPh sb="70" eb="72">
      <t>ユウケイ</t>
    </rPh>
    <rPh sb="72" eb="74">
      <t>コテイ</t>
    </rPh>
    <rPh sb="82" eb="86">
      <t>ルイジダンタイ</t>
    </rPh>
    <rPh sb="87" eb="88">
      <t>クラ</t>
    </rPh>
    <rPh sb="90" eb="91">
      <t>ヒク</t>
    </rPh>
    <rPh sb="92" eb="94">
      <t>スイジュン</t>
    </rPh>
    <rPh sb="99" eb="101">
      <t>チョウシャ</t>
    </rPh>
    <rPh sb="101" eb="102">
      <t>トウ</t>
    </rPh>
    <rPh sb="103" eb="105">
      <t>オオガタ</t>
    </rPh>
    <rPh sb="105" eb="107">
      <t>シセツ</t>
    </rPh>
    <rPh sb="111" eb="113">
      <t>チョウユウ</t>
    </rPh>
    <rPh sb="113" eb="115">
      <t>シセツ</t>
    </rPh>
    <rPh sb="116" eb="119">
      <t>ロウキュウカ</t>
    </rPh>
    <rPh sb="120" eb="122">
      <t>シンコウ</t>
    </rPh>
    <rPh sb="129" eb="131">
      <t>シセツ</t>
    </rPh>
    <rPh sb="135" eb="137">
      <t>ショウライ</t>
    </rPh>
    <rPh sb="137" eb="139">
      <t>ハッセイ</t>
    </rPh>
    <rPh sb="141" eb="142">
      <t>マチ</t>
    </rPh>
    <rPh sb="142" eb="144">
      <t>フタン</t>
    </rPh>
    <rPh sb="145" eb="147">
      <t>ゾウカ</t>
    </rPh>
    <rPh sb="147" eb="149">
      <t>ケイコウ</t>
    </rPh>
    <rPh sb="161" eb="163">
      <t>ジギョウ</t>
    </rPh>
    <rPh sb="167" eb="170">
      <t>チホウサイ</t>
    </rPh>
    <rPh sb="171" eb="172">
      <t>ヒ</t>
    </rPh>
    <rPh sb="173" eb="174">
      <t>ツヅ</t>
    </rPh>
    <rPh sb="175" eb="177">
      <t>カツヨウ</t>
    </rPh>
    <rPh sb="182" eb="184">
      <t>ミコ</t>
    </rPh>
    <rPh sb="193" eb="195">
      <t>シセツ</t>
    </rPh>
    <rPh sb="196" eb="199">
      <t>ロウキュウカ</t>
    </rPh>
    <rPh sb="200" eb="201">
      <t>トモナ</t>
    </rPh>
    <rPh sb="205" eb="207">
      <t>シュウゼン</t>
    </rPh>
    <rPh sb="208" eb="210">
      <t>コウシン</t>
    </rPh>
    <rPh sb="211" eb="212">
      <t>オコナ</t>
    </rPh>
    <rPh sb="213" eb="215">
      <t>ヒツヨウ</t>
    </rPh>
    <rPh sb="216" eb="217">
      <t>ショウ</t>
    </rPh>
    <rPh sb="222" eb="225">
      <t>コウサイヒ</t>
    </rPh>
    <rPh sb="231" eb="233">
      <t>ケイカク</t>
    </rPh>
    <rPh sb="233" eb="234">
      <t>テキ</t>
    </rPh>
    <rPh sb="236" eb="238">
      <t>ユウリ</t>
    </rPh>
    <rPh sb="238" eb="239">
      <t>セイ</t>
    </rPh>
    <rPh sb="240" eb="241">
      <t>カンガ</t>
    </rPh>
    <rPh sb="243" eb="244">
      <t>カ</t>
    </rPh>
    <rPh sb="245" eb="246">
      <t>イ</t>
    </rPh>
    <rPh sb="248" eb="249">
      <t>オコナ</t>
    </rPh>
    <rPh sb="255" eb="257">
      <t>シセツ</t>
    </rPh>
    <rPh sb="258" eb="260">
      <t>コウシン</t>
    </rPh>
    <rPh sb="265" eb="267">
      <t>ケイカク</t>
    </rPh>
    <rPh sb="267" eb="268">
      <t>テキ</t>
    </rPh>
    <rPh sb="270" eb="272">
      <t>コウリツ</t>
    </rPh>
    <rPh sb="272" eb="273">
      <t>テキ</t>
    </rPh>
    <rPh sb="274" eb="276">
      <t>ジッシ</t>
    </rPh>
    <phoneticPr fontId="5"/>
  </si>
  <si>
    <t>・実質公債費比率は類似団体と比較して低いものの、将来負担比率は非常に高い傾向にある。平成28年度以降の将来負担比率の増加の主な要因としては、平成28年に発生した熊本地震や豪雨災害にかかる災害関連事業にについて多額の地方債を借り入れたことによるものである。今後は、引き続き震災関連事業や老朽化した公営住宅の建替事業にかかる地方債の借り入れを行う予定であり、実質公債費比率および将来負担比率ともに増加していくことが見込まれており、計画的かつ有利な公債費の活用に取り組んでいくこととしている。</t>
    <rPh sb="1" eb="3">
      <t>ジッシツ</t>
    </rPh>
    <rPh sb="3" eb="5">
      <t>コウサイ</t>
    </rPh>
    <rPh sb="5" eb="6">
      <t>ヒ</t>
    </rPh>
    <rPh sb="6" eb="8">
      <t>ヒリツ</t>
    </rPh>
    <rPh sb="9" eb="13">
      <t>ルイジダンタイ</t>
    </rPh>
    <rPh sb="14" eb="16">
      <t>ヒカク</t>
    </rPh>
    <rPh sb="18" eb="19">
      <t>ヒク</t>
    </rPh>
    <rPh sb="24" eb="26">
      <t>ショウライ</t>
    </rPh>
    <rPh sb="26" eb="28">
      <t>フタン</t>
    </rPh>
    <rPh sb="28" eb="30">
      <t>ヒリツ</t>
    </rPh>
    <rPh sb="31" eb="33">
      <t>ヒジョウ</t>
    </rPh>
    <rPh sb="34" eb="35">
      <t>タカ</t>
    </rPh>
    <rPh sb="36" eb="38">
      <t>ケイコウ</t>
    </rPh>
    <rPh sb="42" eb="44">
      <t>ヘイセイ</t>
    </rPh>
    <rPh sb="46" eb="48">
      <t>ネンド</t>
    </rPh>
    <rPh sb="48" eb="50">
      <t>イコウ</t>
    </rPh>
    <rPh sb="51" eb="53">
      <t>ショウライ</t>
    </rPh>
    <rPh sb="53" eb="55">
      <t>フタン</t>
    </rPh>
    <rPh sb="55" eb="57">
      <t>ヒリツ</t>
    </rPh>
    <rPh sb="58" eb="60">
      <t>ゾウカ</t>
    </rPh>
    <rPh sb="61" eb="62">
      <t>オモ</t>
    </rPh>
    <rPh sb="63" eb="65">
      <t>ヨウイン</t>
    </rPh>
    <rPh sb="70" eb="72">
      <t>ヘイセイ</t>
    </rPh>
    <rPh sb="74" eb="75">
      <t>ネン</t>
    </rPh>
    <rPh sb="76" eb="78">
      <t>ハッセイ</t>
    </rPh>
    <rPh sb="80" eb="82">
      <t>クマモト</t>
    </rPh>
    <rPh sb="82" eb="84">
      <t>ジシン</t>
    </rPh>
    <rPh sb="85" eb="87">
      <t>ゴウウ</t>
    </rPh>
    <rPh sb="87" eb="89">
      <t>サイガイ</t>
    </rPh>
    <rPh sb="93" eb="95">
      <t>サイガイ</t>
    </rPh>
    <rPh sb="95" eb="97">
      <t>カンレン</t>
    </rPh>
    <rPh sb="104" eb="106">
      <t>タガク</t>
    </rPh>
    <rPh sb="107" eb="110">
      <t>チホウサイ</t>
    </rPh>
    <rPh sb="111" eb="112">
      <t>カ</t>
    </rPh>
    <rPh sb="113" eb="114">
      <t>イ</t>
    </rPh>
    <rPh sb="127" eb="129">
      <t>コンゴ</t>
    </rPh>
    <rPh sb="131" eb="132">
      <t>ヒ</t>
    </rPh>
    <rPh sb="133" eb="134">
      <t>ツヅ</t>
    </rPh>
    <rPh sb="135" eb="137">
      <t>シンサイ</t>
    </rPh>
    <rPh sb="137" eb="139">
      <t>カンレン</t>
    </rPh>
    <rPh sb="139" eb="141">
      <t>ジギョウ</t>
    </rPh>
    <rPh sb="142" eb="145">
      <t>ロウキュウカ</t>
    </rPh>
    <rPh sb="147" eb="149">
      <t>コウエイ</t>
    </rPh>
    <rPh sb="149" eb="151">
      <t>ジュウタク</t>
    </rPh>
    <rPh sb="152" eb="153">
      <t>タ</t>
    </rPh>
    <rPh sb="153" eb="154">
      <t>カ</t>
    </rPh>
    <rPh sb="154" eb="156">
      <t>ジギョウ</t>
    </rPh>
    <rPh sb="160" eb="163">
      <t>チホウサイ</t>
    </rPh>
    <rPh sb="164" eb="165">
      <t>カ</t>
    </rPh>
    <rPh sb="166" eb="167">
      <t>イ</t>
    </rPh>
    <rPh sb="169" eb="170">
      <t>オコナ</t>
    </rPh>
    <rPh sb="171" eb="173">
      <t>ヨテイ</t>
    </rPh>
    <rPh sb="179" eb="182">
      <t>コウサイヒ</t>
    </rPh>
    <rPh sb="182" eb="184">
      <t>ヒリツ</t>
    </rPh>
    <rPh sb="213" eb="215">
      <t>ケイカク</t>
    </rPh>
    <rPh sb="215" eb="216">
      <t>テキ</t>
    </rPh>
    <rPh sb="218" eb="220">
      <t>ユウリ</t>
    </rPh>
    <rPh sb="225" eb="227">
      <t>カツヨウ</t>
    </rPh>
    <rPh sb="228" eb="229">
      <t>ト</t>
    </rPh>
    <rPh sb="230" eb="23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</si>
</sst>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5" fillId="0" borderId="7" xfId="8" applyFont="1" applyBorder="1" applyAlignment="1">
      <alignment horizontal="left" vertical="center"/>
    </xf>
    <xf numFmtId="0" fontId="19" fillId="0" borderId="69" xfId="9" applyFont="1" applyBorder="1" applyAlignment="1">
      <alignment horizontal="center" vertical="center"/>
    </xf>
    <xf numFmtId="0" fontId="15" fillId="0" borderId="7" xfId="8" applyFont="1" applyBorder="1" applyAlignment="1">
      <alignment horizontal="center" vertical="center"/>
    </xf>
    <xf numFmtId="0" fontId="15" fillId="0" borderId="72" xfId="8"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0" xfId="8" applyFont="1" applyAlignment="1">
      <alignment horizontal="center" vertical="center"/>
    </xf>
    <xf numFmtId="49" fontId="15" fillId="0" borderId="0" xfId="8" applyNumberFormat="1" applyFont="1" applyAlignment="1">
      <alignment horizontal="center" vertical="center"/>
    </xf>
    <xf numFmtId="0" fontId="15" fillId="0" borderId="64" xfId="8" applyFont="1" applyBorder="1" applyAlignment="1">
      <alignment horizontal="center"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31" xfId="12" applyFont="1" applyFill="1" applyBorder="1">
      <alignment vertical="center"/>
    </xf>
    <xf numFmtId="0" fontId="29" fillId="6" borderId="11" xfId="12" applyFont="1" applyFill="1" applyBorder="1">
      <alignment vertical="center"/>
    </xf>
    <xf numFmtId="0" fontId="29" fillId="6" borderId="12"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9" xfId="8" applyFont="1" applyBorder="1" applyAlignment="1">
      <alignment horizontal="center" vertical="center"/>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66" xfId="8" applyFont="1" applyBorder="1" applyAlignment="1">
      <alignment horizontal="center" vertical="center"/>
    </xf>
    <xf numFmtId="0" fontId="15" fillId="0" borderId="40"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37" xfId="8" applyFont="1" applyBorder="1" applyAlignment="1">
      <alignment horizontal="center" vertical="center"/>
    </xf>
    <xf numFmtId="0" fontId="15" fillId="0" borderId="67" xfId="8" applyFont="1" applyBorder="1" applyAlignment="1">
      <alignment horizontal="center"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24" xfId="8" applyFont="1" applyBorder="1" applyAlignment="1">
      <alignment horizontal="center" vertical="center"/>
    </xf>
    <xf numFmtId="0" fontId="15" fillId="0" borderId="52" xfId="8" applyFont="1" applyBorder="1" applyAlignment="1">
      <alignment horizontal="center" vertical="center"/>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3" xfId="8" applyFont="1" applyBorder="1" applyAlignment="1">
      <alignment horizontal="center"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14" xfId="8" applyFont="1" applyBorder="1" applyAlignment="1">
      <alignment horizontal="center" vertical="center"/>
    </xf>
    <xf numFmtId="0" fontId="15" fillId="0" borderId="46" xfId="8" applyFont="1" applyBorder="1" applyAlignment="1">
      <alignment horizontal="center" vertical="center"/>
    </xf>
    <xf numFmtId="0" fontId="15" fillId="0" borderId="15" xfId="8" applyFont="1" applyBorder="1" applyAlignment="1">
      <alignment horizontal="center" vertical="center"/>
    </xf>
    <xf numFmtId="0" fontId="15" fillId="0" borderId="4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41" xfId="8" applyFont="1" applyBorder="1" applyAlignment="1">
      <alignment horizontal="center" vertical="center"/>
    </xf>
    <xf numFmtId="0" fontId="15" fillId="0" borderId="1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11" xfId="8" applyFont="1" applyBorder="1" applyAlignment="1">
      <alignment horizontal="center" vertical="center"/>
    </xf>
    <xf numFmtId="0" fontId="15" fillId="0" borderId="12"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0" xfId="8" applyNumberFormat="1" applyFont="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0" xfId="8" applyFont="1" applyBorder="1">
      <alignment vertical="center"/>
    </xf>
    <xf numFmtId="0" fontId="15" fillId="0" borderId="31" xfId="8" applyFont="1" applyBorder="1">
      <alignment vertical="center"/>
    </xf>
    <xf numFmtId="0" fontId="15"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75"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9"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5" fillId="0" borderId="42"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0" fontId="19" fillId="0" borderId="12" xfId="8" applyFont="1" applyBorder="1">
      <alignment vertical="center"/>
    </xf>
    <xf numFmtId="0" fontId="19" fillId="0" borderId="46" xfId="8" applyFont="1" applyBorder="1">
      <alignment vertical="center"/>
    </xf>
    <xf numFmtId="0" fontId="15" fillId="0" borderId="78"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6"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65" xfId="8" applyFont="1" applyBorder="1" applyAlignment="1">
      <alignment horizontal="center" vertical="center" wrapTex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5" fillId="0" borderId="0" xfId="8" applyFont="1" applyAlignment="1">
      <alignment horizontal="center" vertical="center" shrinkToFit="1"/>
    </xf>
    <xf numFmtId="186" fontId="15"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5" fillId="0" borderId="0" xfId="8" applyFont="1" applyAlignment="1" applyProtection="1">
      <alignment horizontal="center" vertical="center" shrinkToFit="1"/>
      <protection hidden="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12"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87"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0" borderId="38"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38" xfId="11" applyNumberFormat="1" applyFont="1" applyBorder="1" applyAlignment="1">
      <alignment horizontal="righ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62" xfId="11" applyNumberFormat="1" applyFont="1" applyBorder="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181" fontId="15" fillId="0" borderId="62" xfId="11" applyNumberFormat="1" applyFont="1" applyBorder="1" applyAlignment="1">
      <alignment horizontal="right" vertical="center" shrinkToFit="1"/>
    </xf>
    <xf numFmtId="0" fontId="1" fillId="0" borderId="38" xfId="1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181"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178" fontId="15" fillId="0" borderId="46" xfId="11" applyNumberFormat="1" applyFon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178" fontId="15" fillId="0" borderId="37" xfId="11" applyNumberFormat="1" applyFont="1" applyBorder="1" applyAlignment="1">
      <alignment horizontal="right" vertical="center" shrinkToFit="1"/>
    </xf>
    <xf numFmtId="178" fontId="15" fillId="0" borderId="52"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91"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40"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6" borderId="73" xfId="12" applyFont="1" applyFill="1" applyBorder="1" applyAlignment="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2"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0" xfId="12" applyFont="1" applyFill="1" applyBorder="1" applyAlignment="1">
      <alignment horizontal="center" vertical="center"/>
    </xf>
    <xf numFmtId="0" fontId="29" fillId="6" borderId="34" xfId="12" applyFont="1" applyFill="1" applyBorder="1" applyAlignment="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62"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38" xfId="12" applyFont="1" applyFill="1" applyBorder="1" applyAlignment="1">
      <alignment horizontal="left" vertical="center"/>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52" xfId="12" applyFont="1" applyFill="1" applyBorder="1">
      <alignment vertical="center"/>
    </xf>
    <xf numFmtId="0" fontId="29" fillId="6" borderId="40" xfId="12" applyFont="1" applyFill="1" applyBorder="1">
      <alignment vertical="center"/>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0" fontId="29" fillId="6" borderId="37" xfId="12" applyFont="1" applyFill="1" applyBorder="1">
      <alignment vertical="center"/>
    </xf>
    <xf numFmtId="0" fontId="29" fillId="6" borderId="31" xfId="12" applyFont="1" applyFill="1" applyBorder="1" applyAlignment="1">
      <alignment horizontal="center" vertical="center" wrapText="1"/>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161"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177" fontId="29" fillId="6" borderId="37" xfId="14" applyNumberFormat="1" applyFont="1" applyFill="1" applyBorder="1" applyAlignment="1">
      <alignment horizontal="right" vertical="center" shrinkToFit="1"/>
    </xf>
    <xf numFmtId="0" fontId="31" fillId="6" borderId="42" xfId="12" applyFont="1" applyFill="1" applyBorder="1" applyAlignment="1">
      <alignment horizontal="center" vertical="center"/>
    </xf>
    <xf numFmtId="0" fontId="29" fillId="6" borderId="4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11"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187" fontId="29" fillId="6" borderId="129"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81"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76" xfId="12" applyFont="1" applyFill="1" applyBorder="1" applyAlignment="1">
      <alignment horizontal="center" vertical="center"/>
    </xf>
    <xf numFmtId="0" fontId="29" fillId="6" borderId="70"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46" xfId="14" applyNumberFormat="1" applyFont="1" applyFill="1" applyBorder="1" applyAlignment="1">
      <alignment horizontal="right" vertical="center" shrinkToFit="1"/>
    </xf>
    <xf numFmtId="0" fontId="29" fillId="6" borderId="26" xfId="12" applyFont="1" applyFill="1" applyBorder="1" applyAlignment="1">
      <alignment horizontal="center" vertical="center"/>
    </xf>
    <xf numFmtId="0" fontId="29" fillId="6" borderId="11"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0" fontId="29" fillId="6" borderId="7" xfId="12" applyFont="1" applyFill="1" applyBorder="1">
      <alignment vertical="center"/>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79466</c:v>
                </c:pt>
                <c:pt idx="4">
                  <c:v>90072</c:v>
                </c:pt>
              </c:numCache>
            </c:numRef>
          </c:val>
          <c:smooth val="0"/>
          <c:extLst>
            <c:ext xmlns:c16="http://schemas.microsoft.com/office/drawing/2014/chart" uri="{C3380CC4-5D6E-409C-BE32-E72D297353CC}">
              <c16:uniqueId val="{00000000-7974-4297-B2A9-ECF097501F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156071</c:v>
                </c:pt>
                <c:pt idx="1">
                  <c:v>155680</c:v>
                </c:pt>
                <c:pt idx="2">
                  <c:v>93535</c:v>
                </c:pt>
                <c:pt idx="3">
                  <c:v>90997</c:v>
                </c:pt>
                <c:pt idx="4">
                  <c:v>201554</c:v>
                </c:pt>
              </c:numCache>
            </c:numRef>
          </c:val>
          <c:smooth val="0"/>
          <c:extLst>
            <c:ext xmlns:c16="http://schemas.microsoft.com/office/drawing/2014/chart" uri="{C3380CC4-5D6E-409C-BE32-E72D297353CC}">
              <c16:uniqueId val="{00000001-7974-4297-B2A9-ECF097501F98}"/>
            </c:ext>
          </c:extLst>
        </c:ser>
        <c:dLbls>
          <c:showLegendKey val="0"/>
          <c:showVal val="0"/>
          <c:showCatName val="0"/>
          <c:showSerName val="0"/>
          <c:showPercent val="0"/>
          <c:showBubbleSize val="0"/>
        </c:dLbls>
        <c:marker val="1"/>
        <c:smooth val="0"/>
        <c:axId val="264689056"/>
        <c:axId val="264689840"/>
      </c:lineChart>
      <c:catAx>
        <c:axId val="264689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689840"/>
        <c:crosses val="autoZero"/>
        <c:auto val="1"/>
        <c:lblAlgn val="ctr"/>
        <c:lblOffset val="100"/>
        <c:tickLblSkip val="1"/>
        <c:tickMarkSkip val="1"/>
        <c:noMultiLvlLbl val="0"/>
      </c:catAx>
      <c:valAx>
        <c:axId val="2646898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68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8.7100000000000009</c:v>
                </c:pt>
                <c:pt idx="1">
                  <c:v>9.4700000000000006</c:v>
                </c:pt>
                <c:pt idx="2">
                  <c:v>13.46</c:v>
                </c:pt>
                <c:pt idx="3">
                  <c:v>16.09</c:v>
                </c:pt>
                <c:pt idx="4">
                  <c:v>12.85</c:v>
                </c:pt>
              </c:numCache>
            </c:numRef>
          </c:val>
          <c:extLst>
            <c:ext xmlns:c16="http://schemas.microsoft.com/office/drawing/2014/chart" uri="{C3380CC4-5D6E-409C-BE32-E72D297353CC}">
              <c16:uniqueId val="{00000000-79AA-4C91-8AC7-83F80CB641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36.520000000000003</c:v>
                </c:pt>
                <c:pt idx="1">
                  <c:v>33.270000000000003</c:v>
                </c:pt>
                <c:pt idx="2">
                  <c:v>34.479999999999997</c:v>
                </c:pt>
                <c:pt idx="3">
                  <c:v>19.809999999999999</c:v>
                </c:pt>
                <c:pt idx="4">
                  <c:v>20.07</c:v>
                </c:pt>
              </c:numCache>
            </c:numRef>
          </c:val>
          <c:extLst>
            <c:ext xmlns:c16="http://schemas.microsoft.com/office/drawing/2014/chart" uri="{C3380CC4-5D6E-409C-BE32-E72D297353CC}">
              <c16:uniqueId val="{00000001-79AA-4C91-8AC7-83F80CB64150}"/>
            </c:ext>
          </c:extLst>
        </c:ser>
        <c:dLbls>
          <c:showLegendKey val="0"/>
          <c:showVal val="0"/>
          <c:showCatName val="0"/>
          <c:showSerName val="0"/>
          <c:showPercent val="0"/>
          <c:showBubbleSize val="0"/>
        </c:dLbls>
        <c:gapWidth val="250"/>
        <c:overlap val="100"/>
        <c:axId val="176909912"/>
        <c:axId val="176910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-7.37</c:v>
                </c:pt>
                <c:pt idx="1">
                  <c:v>-8.2100000000000009</c:v>
                </c:pt>
                <c:pt idx="2">
                  <c:v>2.44</c:v>
                </c:pt>
                <c:pt idx="3">
                  <c:v>-19.57</c:v>
                </c:pt>
                <c:pt idx="4">
                  <c:v>-11.64</c:v>
                </c:pt>
              </c:numCache>
            </c:numRef>
          </c:val>
          <c:smooth val="0"/>
          <c:extLst>
            <c:ext xmlns:c16="http://schemas.microsoft.com/office/drawing/2014/chart" uri="{C3380CC4-5D6E-409C-BE32-E72D297353CC}">
              <c16:uniqueId val="{00000002-79AA-4C91-8AC7-83F80CB64150}"/>
            </c:ext>
          </c:extLst>
        </c:ser>
        <c:dLbls>
          <c:showLegendKey val="0"/>
          <c:showVal val="0"/>
          <c:showCatName val="0"/>
          <c:showSerName val="0"/>
          <c:showPercent val="0"/>
          <c:showBubbleSize val="0"/>
        </c:dLbls>
        <c:marker val="1"/>
        <c:smooth val="0"/>
        <c:axId val="176909912"/>
        <c:axId val="176910304"/>
      </c:lineChart>
      <c:catAx>
        <c:axId val="17690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910304"/>
        <c:crosses val="autoZero"/>
        <c:auto val="1"/>
        <c:lblAlgn val="ctr"/>
        <c:lblOffset val="100"/>
        <c:tickLblSkip val="1"/>
        <c:tickMarkSkip val="1"/>
        <c:noMultiLvlLbl val="0"/>
      </c:catAx>
      <c:valAx>
        <c:axId val="17691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0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91-4342-BE8A-005B0A6B04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91-4342-BE8A-005B0A6B04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91-4342-BE8A-005B0A6B044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C91-4342-BE8A-005B0A6B044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C91-4342-BE8A-005B0A6B044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0.06</c:v>
                </c:pt>
                <c:pt idx="8">
                  <c:v>#N/A</c:v>
                </c:pt>
                <c:pt idx="9">
                  <c:v>0.04</c:v>
                </c:pt>
              </c:numCache>
            </c:numRef>
          </c:val>
          <c:extLst>
            <c:ext xmlns:c16="http://schemas.microsoft.com/office/drawing/2014/chart" uri="{C3380CC4-5D6E-409C-BE32-E72D297353CC}">
              <c16:uniqueId val="{00000005-EC91-4342-BE8A-005B0A6B044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1.75</c:v>
                </c:pt>
                <c:pt idx="2">
                  <c:v>#N/A</c:v>
                </c:pt>
                <c:pt idx="3">
                  <c:v>1.88</c:v>
                </c:pt>
                <c:pt idx="4">
                  <c:v>#N/A</c:v>
                </c:pt>
                <c:pt idx="5">
                  <c:v>1.07</c:v>
                </c:pt>
                <c:pt idx="6">
                  <c:v>#N/A</c:v>
                </c:pt>
                <c:pt idx="7">
                  <c:v>1.61</c:v>
                </c:pt>
                <c:pt idx="8">
                  <c:v>#N/A</c:v>
                </c:pt>
                <c:pt idx="9">
                  <c:v>2.5499999999999998</c:v>
                </c:pt>
              </c:numCache>
            </c:numRef>
          </c:val>
          <c:extLst>
            <c:ext xmlns:c16="http://schemas.microsoft.com/office/drawing/2014/chart" uri="{C3380CC4-5D6E-409C-BE32-E72D297353CC}">
              <c16:uniqueId val="{00000006-EC91-4342-BE8A-005B0A6B044A}"/>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4.05</c:v>
                </c:pt>
                <c:pt idx="2">
                  <c:v>#N/A</c:v>
                </c:pt>
                <c:pt idx="3">
                  <c:v>3.79</c:v>
                </c:pt>
                <c:pt idx="4">
                  <c:v>#N/A</c:v>
                </c:pt>
                <c:pt idx="5">
                  <c:v>5.52</c:v>
                </c:pt>
                <c:pt idx="6">
                  <c:v>#N/A</c:v>
                </c:pt>
                <c:pt idx="7">
                  <c:v>5.34</c:v>
                </c:pt>
                <c:pt idx="8">
                  <c:v>#N/A</c:v>
                </c:pt>
                <c:pt idx="9">
                  <c:v>5.53</c:v>
                </c:pt>
              </c:numCache>
            </c:numRef>
          </c:val>
          <c:extLst>
            <c:ext xmlns:c16="http://schemas.microsoft.com/office/drawing/2014/chart" uri="{C3380CC4-5D6E-409C-BE32-E72D297353CC}">
              <c16:uniqueId val="{00000007-EC91-4342-BE8A-005B0A6B044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2.79</c:v>
                </c:pt>
                <c:pt idx="2">
                  <c:v>#N/A</c:v>
                </c:pt>
                <c:pt idx="3">
                  <c:v>3.18</c:v>
                </c:pt>
                <c:pt idx="4">
                  <c:v>#N/A</c:v>
                </c:pt>
                <c:pt idx="5">
                  <c:v>5.0199999999999996</c:v>
                </c:pt>
                <c:pt idx="6">
                  <c:v>#N/A</c:v>
                </c:pt>
                <c:pt idx="7">
                  <c:v>5.21</c:v>
                </c:pt>
                <c:pt idx="8">
                  <c:v>#N/A</c:v>
                </c:pt>
                <c:pt idx="9">
                  <c:v>7.08</c:v>
                </c:pt>
              </c:numCache>
            </c:numRef>
          </c:val>
          <c:extLst>
            <c:ext xmlns:c16="http://schemas.microsoft.com/office/drawing/2014/chart" uri="{C3380CC4-5D6E-409C-BE32-E72D297353CC}">
              <c16:uniqueId val="{00000008-EC91-4342-BE8A-005B0A6B04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8.7100000000000009</c:v>
                </c:pt>
                <c:pt idx="2">
                  <c:v>#N/A</c:v>
                </c:pt>
                <c:pt idx="3">
                  <c:v>9.4700000000000006</c:v>
                </c:pt>
                <c:pt idx="4">
                  <c:v>#N/A</c:v>
                </c:pt>
                <c:pt idx="5">
                  <c:v>13.45</c:v>
                </c:pt>
                <c:pt idx="6">
                  <c:v>#N/A</c:v>
                </c:pt>
                <c:pt idx="7">
                  <c:v>16.09</c:v>
                </c:pt>
                <c:pt idx="8">
                  <c:v>#N/A</c:v>
                </c:pt>
                <c:pt idx="9">
                  <c:v>12.85</c:v>
                </c:pt>
              </c:numCache>
            </c:numRef>
          </c:val>
          <c:extLst>
            <c:ext xmlns:c16="http://schemas.microsoft.com/office/drawing/2014/chart" uri="{C3380CC4-5D6E-409C-BE32-E72D297353CC}">
              <c16:uniqueId val="{00000009-EC91-4342-BE8A-005B0A6B044A}"/>
            </c:ext>
          </c:extLst>
        </c:ser>
        <c:dLbls>
          <c:showLegendKey val="0"/>
          <c:showVal val="0"/>
          <c:showCatName val="0"/>
          <c:showSerName val="0"/>
          <c:showPercent val="0"/>
          <c:showBubbleSize val="0"/>
        </c:dLbls>
        <c:gapWidth val="150"/>
        <c:overlap val="100"/>
        <c:axId val="176911088"/>
        <c:axId val="176911480"/>
      </c:barChart>
      <c:catAx>
        <c:axId val="17691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911480"/>
        <c:crosses val="autoZero"/>
        <c:auto val="1"/>
        <c:lblAlgn val="ctr"/>
        <c:lblOffset val="100"/>
        <c:tickLblSkip val="1"/>
        <c:tickMarkSkip val="1"/>
        <c:noMultiLvlLbl val="0"/>
      </c:catAx>
      <c:valAx>
        <c:axId val="176911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1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617</c:v>
                </c:pt>
                <c:pt idx="5">
                  <c:v>628</c:v>
                </c:pt>
                <c:pt idx="8">
                  <c:v>659</c:v>
                </c:pt>
                <c:pt idx="11">
                  <c:v>680</c:v>
                </c:pt>
                <c:pt idx="14">
                  <c:v>627</c:v>
                </c:pt>
              </c:numCache>
            </c:numRef>
          </c:val>
          <c:extLst>
            <c:ext xmlns:c16="http://schemas.microsoft.com/office/drawing/2014/chart" uri="{C3380CC4-5D6E-409C-BE32-E72D297353CC}">
              <c16:uniqueId val="{00000000-877E-48B0-8BC5-E533460FD8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7E-48B0-8BC5-E533460FD8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77E-48B0-8BC5-E533460FD8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c:v>
                </c:pt>
                <c:pt idx="3">
                  <c:v>0</c:v>
                </c:pt>
                <c:pt idx="6">
                  <c:v>20</c:v>
                </c:pt>
                <c:pt idx="9">
                  <c:v>6</c:v>
                </c:pt>
                <c:pt idx="12">
                  <c:v>22</c:v>
                </c:pt>
              </c:numCache>
            </c:numRef>
          </c:val>
          <c:extLst>
            <c:ext xmlns:c16="http://schemas.microsoft.com/office/drawing/2014/chart" uri="{C3380CC4-5D6E-409C-BE32-E72D297353CC}">
              <c16:uniqueId val="{00000003-877E-48B0-8BC5-E533460FD8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4-877E-48B0-8BC5-E533460FD8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7E-48B0-8BC5-E533460FD8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7E-48B0-8BC5-E533460FD8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803</c:v>
                </c:pt>
                <c:pt idx="3">
                  <c:v>792</c:v>
                </c:pt>
                <c:pt idx="6">
                  <c:v>745</c:v>
                </c:pt>
                <c:pt idx="9">
                  <c:v>836</c:v>
                </c:pt>
                <c:pt idx="12">
                  <c:v>788</c:v>
                </c:pt>
              </c:numCache>
            </c:numRef>
          </c:val>
          <c:extLst>
            <c:ext xmlns:c16="http://schemas.microsoft.com/office/drawing/2014/chart" uri="{C3380CC4-5D6E-409C-BE32-E72D297353CC}">
              <c16:uniqueId val="{00000007-877E-48B0-8BC5-E533460FD811}"/>
            </c:ext>
          </c:extLst>
        </c:ser>
        <c:dLbls>
          <c:showLegendKey val="0"/>
          <c:showVal val="0"/>
          <c:showCatName val="0"/>
          <c:showSerName val="0"/>
          <c:showPercent val="0"/>
          <c:showBubbleSize val="0"/>
        </c:dLbls>
        <c:gapWidth val="100"/>
        <c:overlap val="100"/>
        <c:axId val="176912264"/>
        <c:axId val="176912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187</c:v>
                </c:pt>
                <c:pt idx="2">
                  <c:v>#N/A</c:v>
                </c:pt>
                <c:pt idx="3">
                  <c:v>#N/A</c:v>
                </c:pt>
                <c:pt idx="4">
                  <c:v>165</c:v>
                </c:pt>
                <c:pt idx="5">
                  <c:v>#N/A</c:v>
                </c:pt>
                <c:pt idx="6">
                  <c:v>#N/A</c:v>
                </c:pt>
                <c:pt idx="7">
                  <c:v>107</c:v>
                </c:pt>
                <c:pt idx="8">
                  <c:v>#N/A</c:v>
                </c:pt>
                <c:pt idx="9">
                  <c:v>#N/A</c:v>
                </c:pt>
                <c:pt idx="10">
                  <c:v>163</c:v>
                </c:pt>
                <c:pt idx="11">
                  <c:v>#N/A</c:v>
                </c:pt>
                <c:pt idx="12">
                  <c:v>#N/A</c:v>
                </c:pt>
                <c:pt idx="13">
                  <c:v>184</c:v>
                </c:pt>
                <c:pt idx="14">
                  <c:v>#N/A</c:v>
                </c:pt>
              </c:numCache>
            </c:numRef>
          </c:val>
          <c:smooth val="0"/>
          <c:extLst>
            <c:ext xmlns:c16="http://schemas.microsoft.com/office/drawing/2014/chart" uri="{C3380CC4-5D6E-409C-BE32-E72D297353CC}">
              <c16:uniqueId val="{00000008-877E-48B0-8BC5-E533460FD811}"/>
            </c:ext>
          </c:extLst>
        </c:ser>
        <c:dLbls>
          <c:showLegendKey val="0"/>
          <c:showVal val="0"/>
          <c:showCatName val="0"/>
          <c:showSerName val="0"/>
          <c:showPercent val="0"/>
          <c:showBubbleSize val="0"/>
        </c:dLbls>
        <c:marker val="1"/>
        <c:smooth val="0"/>
        <c:axId val="176912264"/>
        <c:axId val="176912656"/>
      </c:lineChart>
      <c:catAx>
        <c:axId val="176912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912656"/>
        <c:crosses val="autoZero"/>
        <c:auto val="1"/>
        <c:lblAlgn val="ctr"/>
        <c:lblOffset val="100"/>
        <c:tickLblSkip val="1"/>
        <c:tickMarkSkip val="1"/>
        <c:noMultiLvlLbl val="0"/>
      </c:catAx>
      <c:valAx>
        <c:axId val="17691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912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5659</c:v>
                </c:pt>
                <c:pt idx="5">
                  <c:v>5877</c:v>
                </c:pt>
                <c:pt idx="8">
                  <c:v>5613</c:v>
                </c:pt>
                <c:pt idx="11">
                  <c:v>6993</c:v>
                </c:pt>
                <c:pt idx="14">
                  <c:v>7797</c:v>
                </c:pt>
              </c:numCache>
            </c:numRef>
          </c:val>
          <c:extLst>
            <c:ext xmlns:c16="http://schemas.microsoft.com/office/drawing/2014/chart" uri="{C3380CC4-5D6E-409C-BE32-E72D297353CC}">
              <c16:uniqueId val="{00000000-A67A-4DCB-981D-324C8398C1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67A-4DCB-981D-324C8398C1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1716</c:v>
                </c:pt>
                <c:pt idx="5">
                  <c:v>1617</c:v>
                </c:pt>
                <c:pt idx="8">
                  <c:v>1613</c:v>
                </c:pt>
                <c:pt idx="11">
                  <c:v>1054</c:v>
                </c:pt>
                <c:pt idx="14">
                  <c:v>1364</c:v>
                </c:pt>
              </c:numCache>
            </c:numRef>
          </c:val>
          <c:extLst>
            <c:ext xmlns:c16="http://schemas.microsoft.com/office/drawing/2014/chart" uri="{C3380CC4-5D6E-409C-BE32-E72D297353CC}">
              <c16:uniqueId val="{00000002-A67A-4DCB-981D-324C8398C1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7A-4DCB-981D-324C8398C1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7A-4DCB-981D-324C8398C1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7A-4DCB-981D-324C8398C1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1193</c:v>
                </c:pt>
                <c:pt idx="3">
                  <c:v>1146</c:v>
                </c:pt>
                <c:pt idx="6">
                  <c:v>1078</c:v>
                </c:pt>
                <c:pt idx="9">
                  <c:v>934</c:v>
                </c:pt>
                <c:pt idx="12">
                  <c:v>926</c:v>
                </c:pt>
              </c:numCache>
            </c:numRef>
          </c:val>
          <c:extLst>
            <c:ext xmlns:c16="http://schemas.microsoft.com/office/drawing/2014/chart" uri="{C3380CC4-5D6E-409C-BE32-E72D297353CC}">
              <c16:uniqueId val="{00000006-A67A-4DCB-981D-324C8398C1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c:v>
                </c:pt>
                <c:pt idx="3">
                  <c:v>159</c:v>
                </c:pt>
                <c:pt idx="6">
                  <c:v>141</c:v>
                </c:pt>
                <c:pt idx="9">
                  <c:v>214</c:v>
                </c:pt>
                <c:pt idx="12">
                  <c:v>190</c:v>
                </c:pt>
              </c:numCache>
            </c:numRef>
          </c:val>
          <c:extLst>
            <c:ext xmlns:c16="http://schemas.microsoft.com/office/drawing/2014/chart" uri="{C3380CC4-5D6E-409C-BE32-E72D297353CC}">
              <c16:uniqueId val="{00000007-A67A-4DCB-981D-324C8398C1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c:v>
                </c:pt>
                <c:pt idx="3">
                  <c:v>11</c:v>
                </c:pt>
                <c:pt idx="6">
                  <c:v>13</c:v>
                </c:pt>
                <c:pt idx="9">
                  <c:v>11</c:v>
                </c:pt>
                <c:pt idx="12">
                  <c:v>10</c:v>
                </c:pt>
              </c:numCache>
            </c:numRef>
          </c:val>
          <c:extLst>
            <c:ext xmlns:c16="http://schemas.microsoft.com/office/drawing/2014/chart" uri="{C3380CC4-5D6E-409C-BE32-E72D297353CC}">
              <c16:uniqueId val="{00000008-A67A-4DCB-981D-324C8398C1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7A-4DCB-981D-324C8398C1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7224</c:v>
                </c:pt>
                <c:pt idx="3">
                  <c:v>7361</c:v>
                </c:pt>
                <c:pt idx="6">
                  <c:v>7170</c:v>
                </c:pt>
                <c:pt idx="9">
                  <c:v>8580</c:v>
                </c:pt>
                <c:pt idx="12">
                  <c:v>9535</c:v>
                </c:pt>
              </c:numCache>
            </c:numRef>
          </c:val>
          <c:extLst>
            <c:ext xmlns:c16="http://schemas.microsoft.com/office/drawing/2014/chart" uri="{C3380CC4-5D6E-409C-BE32-E72D297353CC}">
              <c16:uniqueId val="{0000000A-A67A-4DCB-981D-324C8398C193}"/>
            </c:ext>
          </c:extLst>
        </c:ser>
        <c:dLbls>
          <c:showLegendKey val="0"/>
          <c:showVal val="0"/>
          <c:showCatName val="0"/>
          <c:showSerName val="0"/>
          <c:showPercent val="0"/>
          <c:showBubbleSize val="0"/>
        </c:dLbls>
        <c:gapWidth val="100"/>
        <c:overlap val="100"/>
        <c:axId val="265486744"/>
        <c:axId val="265487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1052</c:v>
                </c:pt>
                <c:pt idx="2">
                  <c:v>#N/A</c:v>
                </c:pt>
                <c:pt idx="3">
                  <c:v>#N/A</c:v>
                </c:pt>
                <c:pt idx="4">
                  <c:v>1182</c:v>
                </c:pt>
                <c:pt idx="5">
                  <c:v>#N/A</c:v>
                </c:pt>
                <c:pt idx="6">
                  <c:v>#N/A</c:v>
                </c:pt>
                <c:pt idx="7">
                  <c:v>1176</c:v>
                </c:pt>
                <c:pt idx="8">
                  <c:v>#N/A</c:v>
                </c:pt>
                <c:pt idx="9">
                  <c:v>#N/A</c:v>
                </c:pt>
                <c:pt idx="10">
                  <c:v>1692</c:v>
                </c:pt>
                <c:pt idx="11">
                  <c:v>#N/A</c:v>
                </c:pt>
                <c:pt idx="12">
                  <c:v>#N/A</c:v>
                </c:pt>
                <c:pt idx="13">
                  <c:v>1501</c:v>
                </c:pt>
                <c:pt idx="14">
                  <c:v>#N/A</c:v>
                </c:pt>
              </c:numCache>
            </c:numRef>
          </c:val>
          <c:smooth val="0"/>
          <c:extLst>
            <c:ext xmlns:c16="http://schemas.microsoft.com/office/drawing/2014/chart" uri="{C3380CC4-5D6E-409C-BE32-E72D297353CC}">
              <c16:uniqueId val="{0000000B-A67A-4DCB-981D-324C8398C193}"/>
            </c:ext>
          </c:extLst>
        </c:ser>
        <c:dLbls>
          <c:showLegendKey val="0"/>
          <c:showVal val="0"/>
          <c:showCatName val="0"/>
          <c:showSerName val="0"/>
          <c:showPercent val="0"/>
          <c:showBubbleSize val="0"/>
        </c:dLbls>
        <c:marker val="1"/>
        <c:smooth val="0"/>
        <c:axId val="265486744"/>
        <c:axId val="265487136"/>
      </c:lineChart>
      <c:catAx>
        <c:axId val="26548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5487136"/>
        <c:crosses val="autoZero"/>
        <c:auto val="1"/>
        <c:lblAlgn val="ctr"/>
        <c:lblOffset val="100"/>
        <c:tickLblSkip val="1"/>
        <c:tickMarkSkip val="1"/>
        <c:noMultiLvlLbl val="0"/>
      </c:catAx>
      <c:valAx>
        <c:axId val="26548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486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1212</c:v>
                </c:pt>
                <c:pt idx="1">
                  <c:v>687</c:v>
                </c:pt>
                <c:pt idx="2">
                  <c:v>687</c:v>
                </c:pt>
              </c:numCache>
            </c:numRef>
          </c:val>
          <c:extLst>
            <c:ext xmlns:c16="http://schemas.microsoft.com/office/drawing/2014/chart" uri="{C3380CC4-5D6E-409C-BE32-E72D297353CC}">
              <c16:uniqueId val="{00000000-6CB4-4915-92C4-C26733F720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60</c:v>
                </c:pt>
                <c:pt idx="1">
                  <c:v>60</c:v>
                </c:pt>
                <c:pt idx="2">
                  <c:v>61</c:v>
                </c:pt>
              </c:numCache>
            </c:numRef>
          </c:val>
          <c:extLst>
            <c:ext xmlns:c16="http://schemas.microsoft.com/office/drawing/2014/chart" uri="{C3380CC4-5D6E-409C-BE32-E72D297353CC}">
              <c16:uniqueId val="{00000001-6CB4-4915-92C4-C26733F720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159</c:v>
                </c:pt>
                <c:pt idx="1">
                  <c:v>169</c:v>
                </c:pt>
                <c:pt idx="2">
                  <c:v>409</c:v>
                </c:pt>
              </c:numCache>
            </c:numRef>
          </c:val>
          <c:extLst>
            <c:ext xmlns:c16="http://schemas.microsoft.com/office/drawing/2014/chart" uri="{C3380CC4-5D6E-409C-BE32-E72D297353CC}">
              <c16:uniqueId val="{00000002-6CB4-4915-92C4-C26733F7200A}"/>
            </c:ext>
          </c:extLst>
        </c:ser>
        <c:dLbls>
          <c:showLegendKey val="0"/>
          <c:showVal val="0"/>
          <c:showCatName val="0"/>
          <c:showSerName val="0"/>
          <c:showPercent val="0"/>
          <c:showBubbleSize val="0"/>
        </c:dLbls>
        <c:gapWidth val="120"/>
        <c:overlap val="100"/>
        <c:axId val="265487920"/>
        <c:axId val="265488312"/>
      </c:barChart>
      <c:catAx>
        <c:axId val="26548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5488312"/>
        <c:crosses val="autoZero"/>
        <c:auto val="1"/>
        <c:lblAlgn val="ctr"/>
        <c:lblOffset val="100"/>
        <c:tickLblSkip val="1"/>
        <c:tickMarkSkip val="1"/>
        <c:noMultiLvlLbl val="0"/>
      </c:catAx>
      <c:valAx>
        <c:axId val="265488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548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{50A10968-674B-42A5-AD33-21B2CD880F2C}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05A-420C-8A28-9B14A90989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{3396E355-292E-490C-9DC1-C48D84FD9E35}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5A-420C-8A28-9B14A90989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{B6DA4A12-FDAF-49D6-83EE-F165264ACF52}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5A-420C-8A28-9B14A90989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{96163887-6FD6-4668-AF20-45D083DDFB8A}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5A-420C-8A28-9B14A90989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{4B704657-6726-4421-88F4-3199938F44AB}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5A-420C-8A28-9B14A90989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{81DB1A75-0C13-47E8-8D4B-B0D1FC89FBC2}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05A-420C-8A28-9B14A909895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{31090B7B-C538-4C0F-955E-8C92B89F2D0E}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05A-420C-8A28-9B14A909895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{F495AED7-D02B-4C91-AFC5-E47A15570E12}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05A-420C-8A28-9B14A909895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{E8932A59-7DD3-40DC-A845-D43EB026A69D}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05A-420C-8A28-9B14A90989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48.2</c:v>
                </c:pt>
                <c:pt idx="24">
                  <c:v>43.6</c:v>
                </c:pt>
                <c:pt idx="32">
                  <c:v>45.9</c:v>
                </c:pt>
              </c:numCache>
            </c:numRef>
          </c:xVal>
          <c:yVal>
            <c:numRef>
              <c:f>公会計指標分析・財政指標組合せ分析表!$BP$51:$DC$51</c:f>
              <c:numCache>
                <c:formatCode>#,##0.0;"▲ "#,##0.0</c:formatCode>
                <c:ptCount val="40"/>
                <c:pt idx="16">
                  <c:v>41.1</c:v>
                </c:pt>
                <c:pt idx="24">
                  <c:v>60.6</c:v>
                </c:pt>
                <c:pt idx="32">
                  <c:v>53.6</c:v>
                </c:pt>
              </c:numCache>
            </c:numRef>
          </c:yVal>
          <c:smooth val="0"/>
          <c:extLst>
            <c:ext xmlns:c16="http://schemas.microsoft.com/office/drawing/2014/chart" uri="{C3380CC4-5D6E-409C-BE32-E72D297353CC}">
              <c16:uniqueId val="{00000009-105A-420C-8A28-9B14A90989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{901CF427-06E3-47CC-9FA3-F3DE1E0BB10F}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05A-420C-8A28-9B14A90989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{01860A61-F828-4B1E-AFB7-1EF2D5A2DC9D}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5A-420C-8A28-9B14A90989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{1940917C-AB7D-498F-90C7-685B75C2D23F}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5A-420C-8A28-9B14A90989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{2F49E356-F62F-4F03-9B4D-8905F427C357}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5A-420C-8A28-9B14A90989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{A2DCBF77-8683-4653-8A2D-F4901BA43ADB}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5A-420C-8A28-9B14A90989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{C2DBC52E-5960-4C24-AE3B-7AAFBCF7E52C}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05A-420C-8A28-9B14A909895C}"/>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{AC830312-6A6A-41D8-B235-96FB56EB4655}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05A-420C-8A28-9B14A909895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{98381302-E559-4FDC-B9A6-FFA37A0D3DBA}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05A-420C-8A28-9B14A909895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{14353C98-3C5B-499C-AB6A-4C7DB3CF1B10}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05A-420C-8A28-9B14A90989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52.1</c:v>
                </c:pt>
                <c:pt idx="32">
                  <c:v>58.2</c:v>
                </c:pt>
              </c:numCache>
            </c:numRef>
          </c:xVal>
          <c:yVal>
            <c:numRef>
              <c:f>公会計指標分析・財政指標組合せ分析表!$BP$55:$DC$55</c:f>
              <c:numCache>
                <c:formatCode>#,##0.0;"▲ "#,##0.0</c:formatCode>
                <c:ptCount val="40"/>
                <c:pt idx="16">
                  <c:v>20.2</c:v>
                </c:pt>
                <c:pt idx="24">
                  <c:v>0</c:v>
                </c:pt>
                <c:pt idx="32">
                  <c:v>0</c:v>
                </c:pt>
              </c:numCache>
            </c:numRef>
          </c:yVal>
          <c:smooth val="0"/>
          <c:extLst>
            <c:ext xmlns:c16="http://schemas.microsoft.com/office/drawing/2014/chart" uri="{C3380CC4-5D6E-409C-BE32-E72D297353CC}">
              <c16:uniqueId val="{00000013-105A-420C-8A28-9B14A909895C}"/>
            </c:ext>
          </c:extLst>
        </c:ser>
        <c:dLbls>
          <c:showLegendKey val="0"/>
          <c:showVal val="1"/>
          <c:showCatName val="0"/>
          <c:showSerName val="0"/>
          <c:showPercent val="0"/>
          <c:showBubbleSize val="0"/>
        </c:dLbls>
        <c:axId val="46179840"/>
        <c:axId val="46181760"/>
      </c:scatterChart>
      <c:valAx>
        <c:axId val="46179840"/>
        <c:scaling>
          <c:orientation val="minMax"/>
          <c:max val="60"/>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{6B875688-D2B1-4BE1-9859-7763C96B3256}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264-4ECA-A3D0-4707DB132C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{12CDA1E1-131B-4055-9CBB-3C305E87DA39}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64-4ECA-A3D0-4707DB132C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{BAE9CD1F-44E4-43C8-B562-833202032BA3}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64-4ECA-A3D0-4707DB132C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{AA701894-E639-4D99-A881-BA4CF617B17F}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64-4ECA-A3D0-4707DB132C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{847494A9-FED8-4478-B3FE-4850811B5FDC}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64-4ECA-A3D0-4707DB132CA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{13122265-9B11-4ED8-B1C5-FF69CD93154C}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264-4ECA-A3D0-4707DB132CA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{47666D10-E035-4DD1-9C52-7BB0A84C5AB1}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264-4ECA-A3D0-4707DB132CA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{5B1B78ED-0825-472C-A74E-2334347EF14F}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264-4ECA-A3D0-4707DB132CA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{C27761CA-4172-450B-96E0-90E3C733DB94}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264-4ECA-A3D0-4707DB132C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6.8</c:v>
                </c:pt>
                <c:pt idx="16">
                  <c:v>5.4</c:v>
                </c:pt>
                <c:pt idx="24">
                  <c:v>5.0999999999999996</c:v>
                </c:pt>
                <c:pt idx="32">
                  <c:v>5.3</c:v>
                </c:pt>
              </c:numCache>
            </c:numRef>
          </c:xVal>
          <c:yVal>
            <c:numRef>
              <c:f>公会計指標分析・財政指標組合せ分析表!$BP$73:$DC$73</c:f>
              <c:numCache>
                <c:formatCode>#,##0.0;"▲ "#,##0.0</c:formatCode>
                <c:ptCount val="40"/>
                <c:pt idx="0">
                  <c:v>36.9</c:v>
                </c:pt>
                <c:pt idx="8">
                  <c:v>43.1</c:v>
                </c:pt>
                <c:pt idx="16">
                  <c:v>41.1</c:v>
                </c:pt>
                <c:pt idx="24">
                  <c:v>60.6</c:v>
                </c:pt>
                <c:pt idx="32">
                  <c:v>53.6</c:v>
                </c:pt>
              </c:numCache>
            </c:numRef>
          </c:yVal>
          <c:smooth val="0"/>
          <c:extLst>
            <c:ext xmlns:c16="http://schemas.microsoft.com/office/drawing/2014/chart" uri="{C3380CC4-5D6E-409C-BE32-E72D297353CC}">
              <c16:uniqueId val="{00000009-3264-4ECA-A3D0-4707DB132C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{7846FF1C-7411-42A7-9ECF-11C9D9DEDC98}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264-4ECA-A3D0-4707DB132C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{E29DCD0B-2C80-4A4F-B4C0-C82DA63F2BE8}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64-4ECA-A3D0-4707DB132C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{9398FA69-FD35-434A-9FA4-019B9F47A51F}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64-4ECA-A3D0-4707DB132C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{EF125CDE-4B96-4536-86B2-36D1EA679768}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64-4ECA-A3D0-4707DB132C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{5B30E258-2BA8-4363-897D-FDF61BE6ABA4}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64-4ECA-A3D0-4707DB132CA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{46DB2ED9-2A48-47FA-BA54-768D0B3C929C}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264-4ECA-A3D0-4707DB132CA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{68E4E4F3-CB02-4422-BB27-05104953A483}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264-4ECA-A3D0-4707DB132CA9}"/>
                </c:ext>
              </c:extLst>
            </c:dLbl>
            <c:dLbl>
              <c:idx val="24"/>
              <c:layout>
                <c:manualLayout>
                  <c:x val="-4.516035515397134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{9A5A7F5D-6DCD-42AC-9590-F41EC44CB672}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264-4ECA-A3D0-4707DB132CA9}"/>
                </c:ext>
              </c:extLst>
            </c:dLbl>
            <c:dLbl>
              <c:idx val="32"/>
              <c:layout>
                <c:manualLayout>
                  <c:x val="-1.8235628084250128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{83C44B8F-0448-4CCA-B4A4-CE753B34A058}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264-4ECA-A3D0-4707DB132C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20.2</c:v>
                </c:pt>
                <c:pt idx="24">
                  <c:v>0</c:v>
                </c:pt>
                <c:pt idx="32">
                  <c:v>0</c:v>
                </c:pt>
              </c:numCache>
            </c:numRef>
          </c:yVal>
          <c:smooth val="0"/>
          <c:extLst>
            <c:ext xmlns:c16="http://schemas.microsoft.com/office/drawing/2014/chart" uri="{C3380CC4-5D6E-409C-BE32-E72D297353CC}">
              <c16:uniqueId val="{00000013-3264-4ECA-A3D0-4707DB132CA9}"/>
            </c:ext>
          </c:extLst>
        </c:ser>
        <c:dLbls>
          <c:showLegendKey val="0"/>
          <c:showVal val="1"/>
          <c:showCatName val="0"/>
          <c:showSerName val="0"/>
          <c:showPercent val="0"/>
          <c:showBubbleSize val="0"/>
        </c:dLbls>
        <c:axId val="84219776"/>
        <c:axId val="84234240"/>
      </c:scatterChart>
      <c:valAx>
        <c:axId val="84219776"/>
        <c:scaling>
          <c:orientation val="minMax"/>
          <c:max val="10.6"/>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主に生涯学習センター建設事業に係る償還が終了したことにより</a:t>
          </a:r>
          <a:r>
            <a:rPr kumimoji="1" lang="ja-JP" altLang="ja-JP" sz="1100">
              <a:solidFill>
                <a:schemeClr val="dk1"/>
              </a:solidFill>
              <a:effectLst/>
              <a:latin typeface="+mn-lt"/>
              <a:ea typeface="+mn-ea"/>
              <a:cs typeface="+mn-cs"/>
            </a:rPr>
            <a:t>償還金が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本町は、これまで過疎債を中心とした交付税措置が高い地方債を選択してきたため、比率は同水準で推移していくと見込んでいた</a:t>
          </a:r>
          <a:r>
            <a:rPr kumimoji="1" lang="ja-JP" altLang="en-US" sz="1100">
              <a:solidFill>
                <a:schemeClr val="dk1"/>
              </a:solidFill>
              <a:effectLst/>
              <a:latin typeface="+mn-lt"/>
              <a:ea typeface="+mn-ea"/>
              <a:cs typeface="+mn-cs"/>
            </a:rPr>
            <a:t>が、近年は、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a:t>
          </a:r>
          <a:r>
            <a:rPr kumimoji="1" lang="ja-JP" altLang="en-US" sz="1100">
              <a:solidFill>
                <a:schemeClr val="dk1"/>
              </a:solidFill>
              <a:effectLst/>
              <a:latin typeface="+mn-lt"/>
              <a:ea typeface="+mn-ea"/>
              <a:cs typeface="+mn-cs"/>
            </a:rPr>
            <a:t>に伴う</a:t>
          </a:r>
          <a:r>
            <a:rPr kumimoji="1" lang="ja-JP" altLang="ja-JP" sz="1100">
              <a:solidFill>
                <a:schemeClr val="dk1"/>
              </a:solidFill>
              <a:effectLst/>
              <a:latin typeface="+mn-lt"/>
              <a:ea typeface="+mn-ea"/>
              <a:cs typeface="+mn-cs"/>
            </a:rPr>
            <a:t>災害公営住宅建設</a:t>
          </a:r>
          <a:r>
            <a:rPr kumimoji="1" lang="ja-JP" altLang="en-US" sz="1100">
              <a:solidFill>
                <a:schemeClr val="dk1"/>
              </a:solidFill>
              <a:effectLst/>
              <a:latin typeface="+mn-lt"/>
              <a:ea typeface="+mn-ea"/>
              <a:cs typeface="+mn-cs"/>
            </a:rPr>
            <a:t>事業や老朽化に伴う公営住宅建替事業</a:t>
          </a:r>
          <a:r>
            <a:rPr kumimoji="1" lang="ja-JP" altLang="ja-JP" sz="1100">
              <a:solidFill>
                <a:schemeClr val="dk1"/>
              </a:solidFill>
              <a:effectLst/>
              <a:latin typeface="+mn-lt"/>
              <a:ea typeface="+mn-ea"/>
              <a:cs typeface="+mn-cs"/>
            </a:rPr>
            <a:t>に伴い交付税措置がない地方債の発行を行っていく必要が生じていることから、今後は、これらの償還が終了するまでは実質公債費比率は増加傾向になるものと思われる。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年度以降、同程度の水準を推移してきたが、平成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月に発生した熊本地震及び</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月に発生した豪雨災害に係る災害復旧事業債の発行により地方債現在高が前年度と比較して</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1,410,000</a:t>
          </a:r>
          <a:r>
            <a:rPr kumimoji="1" lang="ja-JP" altLang="ja-JP" sz="1100">
              <a:solidFill>
                <a:schemeClr val="dk1"/>
              </a:solidFill>
              <a:effectLst/>
              <a:latin typeface="+mn-lt"/>
              <a:ea typeface="+mn-ea"/>
              <a:cs typeface="+mn-cs"/>
            </a:rPr>
            <a:t>千円増加した。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年度においては、前年度から引き続き震災関連事業に係る災害復旧事業債の発行を行ったことなどにより地方債現在高が約</a:t>
          </a:r>
          <a:r>
            <a:rPr kumimoji="1" lang="en-US" altLang="ja-JP" sz="1100">
              <a:solidFill>
                <a:schemeClr val="dk1"/>
              </a:solidFill>
              <a:effectLst/>
              <a:latin typeface="+mn-lt"/>
              <a:ea typeface="+mn-ea"/>
              <a:cs typeface="+mn-cs"/>
            </a:rPr>
            <a:t>955,000</a:t>
          </a:r>
          <a:r>
            <a:rPr kumimoji="1" lang="ja-JP" altLang="en-US" sz="1100">
              <a:solidFill>
                <a:schemeClr val="dk1"/>
              </a:solidFill>
              <a:effectLst/>
              <a:latin typeface="+mn-lt"/>
              <a:ea typeface="+mn-ea"/>
              <a:cs typeface="+mn-cs"/>
            </a:rPr>
            <a:t>千円増加</a:t>
          </a:r>
          <a:r>
            <a:rPr kumimoji="1" lang="ja-JP" altLang="en-US" sz="1100">
              <a:solidFill>
                <a:sysClr val="windowText" lastClr="000000"/>
              </a:solidFill>
              <a:effectLst/>
              <a:latin typeface="+mn-lt"/>
              <a:ea typeface="+mn-ea"/>
              <a:cs typeface="+mn-cs"/>
            </a:rPr>
            <a:t>し、</a:t>
          </a:r>
          <a:r>
            <a:rPr kumimoji="1" lang="ja-JP" altLang="en-US" sz="1100">
              <a:solidFill>
                <a:schemeClr val="dk1"/>
              </a:solidFill>
              <a:effectLst/>
              <a:latin typeface="+mn-lt"/>
              <a:ea typeface="+mn-ea"/>
              <a:cs typeface="+mn-cs"/>
            </a:rPr>
            <a:t>将来負担額は増加したが、熊本地震復興基金（総意工夫分）及びふるさと甲佐応援基金が増加したことで</a:t>
          </a:r>
          <a:r>
            <a:rPr kumimoji="1" lang="ja-JP" altLang="ja-JP" sz="1100">
              <a:solidFill>
                <a:schemeClr val="dk1"/>
              </a:solidFill>
              <a:effectLst/>
              <a:latin typeface="+mn-lt"/>
              <a:ea typeface="+mn-ea"/>
              <a:cs typeface="+mn-cs"/>
            </a:rPr>
            <a:t>充当可能基金残高が</a:t>
          </a:r>
          <a:r>
            <a:rPr kumimoji="1" lang="ja-JP" altLang="en-US" sz="1100">
              <a:solidFill>
                <a:schemeClr val="dk1"/>
              </a:solidFill>
              <a:effectLst/>
              <a:latin typeface="+mn-lt"/>
              <a:ea typeface="+mn-ea"/>
              <a:cs typeface="+mn-cs"/>
            </a:rPr>
            <a:t>増加したため、比率の分子は約</a:t>
          </a:r>
          <a:r>
            <a:rPr kumimoji="1" lang="en-US" altLang="ja-JP" sz="1100">
              <a:solidFill>
                <a:schemeClr val="dk1"/>
              </a:solidFill>
              <a:effectLst/>
              <a:latin typeface="+mn-lt"/>
              <a:ea typeface="+mn-ea"/>
              <a:cs typeface="+mn-cs"/>
            </a:rPr>
            <a:t>191,000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復旧事業が完了するまでは、引き続き災害復旧事業債を発行し、加えて公営住宅建設事業債</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発行することから、将来負担比率の大幅な改善は見込めない。</a:t>
          </a:r>
          <a:endParaRPr lang="ja-JP" altLang="ja-JP" sz="1400">
            <a:effectLst/>
          </a:endParaRPr>
        </a:p>
        <a:p>
          <a:r>
            <a:rPr kumimoji="1" lang="ja-JP" altLang="ja-JP" sz="1100">
              <a:solidFill>
                <a:schemeClr val="dk1"/>
              </a:solidFill>
              <a:effectLst/>
              <a:latin typeface="+mn-lt"/>
              <a:ea typeface="+mn-ea"/>
              <a:cs typeface="+mn-cs"/>
            </a:rPr>
            <a:t>　今後は、将来負担を抑えるため、通常事業の抑制を図り、比率の上昇を最小限で抑えることに努める。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熊本県甲佐町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年度において、震災関連事業の財源を確保するために多額の財政調整基金を取り崩したことにより前年度と比較して約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525,000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千円減少し、平成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年度は、前年度と同額を確保している状況である。その他の基金としては、熊本地震復興基金（創意工夫分）に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232,570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千円、ふるさと甲佐応援基金に約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16,538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千円を増加したことなどにより約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千円増加した。これらの結果、基金全体としては約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241,000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徒の明確化を図るために、財政調整基金以外の特定目的基金（公共施設等整備基金等）の積立も計画的に実施することを予定しているものの、財政調整基金の（今後の方針）欄にも記載しているとおり財政調整基金そのものの目標額を確保することも必要であることから、財政状況及び将来負担、今後の事業計画を勘案したところで個々の基金の積立を行っ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それぞれの基金について、次のとおり。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熊本地震復興基金（創意工夫分）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教育施設整備基金：教育施設整備ために設置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甲佐応援基金：本町のまちづくりに賛同する人々からの寄附金を財源として、寄附者のまちづくりに対する意向を具体化することにより、多様な人々の参加による個性豊かな活力あるふるさとづくりに資する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まちおこし基金：まちおこしを推進する事業の財源に充てるために設置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地域福祉基金：地域保健福祉の増進を図るために設置</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人材育成基金：甲佐町の農業振興の担い手となる人材の育成に要する経費の財源に充てるために設置</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定住促進住宅整備基金：定住の促進と地域の活性化を図るため、定住促進住宅の施設整備及び定住促進事業のために設置</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熊本県収入証紙購入基金：熊本県収入証紙の購入及び売りさばきに関する事務を円滑かつ効率的に行うために設置</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中山間ふるさと・水と土保全基金：中山間地域における土地改良施設の機能を適正に発揮させるための集落共同活動の強化に対する支援事業を行うために設置</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熊本地震復興基金（創意工夫分）が約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千円及びふるさと甲佐応援基金が約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千円増加したことなどにより約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新たに公共施設等整備基金を設置し、老朽化した公共・公用施設の整備費用に充てるために計画的に積立を行う予定としている。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また、まちおこし基金についても、今後町の復興事業に充てるための財源として計画的に積立を行う予定としている。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年度において、震災関連事業の財源を確保するために多額の財政調整基金を取り崩したことにより前年度と比較して約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年度は、前年度と同額を確保している状況である。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財政調整基金の目標額としては、標準財政規模の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％程度及び平成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年熊本地震及び豪雨災害に係る将来負担を確保するために約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億円を確保できるよう努めたいと考えている。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前年度から同額程度で推移している。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今後、震災関連事業や公営住宅建替事業に係る地方債</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の償還が本格化することから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多額の取崩しを行うことが見込まれており、特に平成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のピークを迎えることから、それに備えるために毎年度計画的に積立を行う必要があるが、「基金全体」の（今後の方針）にも記載したとおり財政調整基金そのものの目標額を確保することも必要であることから、財政状況及び将来負担、今後の事業計画を勘案したところで個々の基金の積立を行っ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10,839
10,782
57.93
12,228,196
11,610,203
439,948
3,423,619
9,534,806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・有形固定資産減価償却率は全国平均及び熊本県平均より低い水準にあるが、平成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老朽化した施設のあり方の見直し、改修や更新費用の軽減を検討することとしている。さらに、平成３０年度に個別施設計画を策定し、今後は、当該計画に基づいた施設の適切な維持管理を推進し、有形固定資産減価償却率の過度な伸びを抑制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162305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734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42001</xdr:rowOff>
    </xdr:from>
    <xdr:to>
      <xdr:col>15</xdr:col>
      <xdr:colOff>187325</xdr:colOff>
      <xdr:row>30</xdr:row>
      <xdr:rowOff>143601</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000-000051000000}"/>
            </a:ext>
          </a:extLst>
        </xdr:cNvPr>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75383</xdr:rowOff>
    </xdr:from>
    <xdr:to>
      <xdr:col>19</xdr:col>
      <xdr:colOff>187325</xdr:colOff>
      <xdr:row>33</xdr:row>
      <xdr:rowOff>5533</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0005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126183</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4051300" y="6313170"/>
          <a:ext cx="7112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104956</xdr:rowOff>
    </xdr:from>
    <xdr:to>
      <xdr:col>15</xdr:col>
      <xdr:colOff>187325</xdr:colOff>
      <xdr:row>32</xdr:row>
      <xdr:rowOff>35106</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3238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155756</xdr:rowOff>
    </xdr:from>
    <xdr:to>
      <xdr:col>19</xdr:col>
      <xdr:colOff>136525</xdr:colOff>
      <xdr:row>32</xdr:row>
      <xdr:rowOff>126183</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3289300" y="6242231"/>
          <a:ext cx="762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102796</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168110</xdr:rowOff>
    </xdr:from>
    <xdr:ext cx="405111" cy="259045"/>
    <xdr:sp macro="" textlink="">
      <xdr:nvSpPr>
        <xdr:cNvPr id="88" name="n_1mainValue有形固定資産減価償却率">
          <a:extLst>
            <a:ext uri="{FF2B5EF4-FFF2-40B4-BE49-F238E27FC236}">
              <a16:creationId xmlns:a16="http://schemas.microsoft.com/office/drawing/2014/main" id="{00000000-0008-0000-0000-000058000000}"/>
            </a:ext>
          </a:extLst>
        </xdr:cNvPr>
        <xdr:cNvSpPr txBox="1"/>
      </xdr:nvSpPr>
      <xdr:spPr>
        <a:xfrm>
          <a:off x="3836044" y="642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26233</xdr:rowOff>
    </xdr:from>
    <xdr:ext cx="405111" cy="259045"/>
    <xdr:sp macro="" textlink="">
      <xdr:nvSpPr>
        <xdr:cNvPr id="89" name="n_2mainValue有形固定資産減価償却率">
          <a:extLst>
            <a:ext uri="{FF2B5EF4-FFF2-40B4-BE49-F238E27FC236}">
              <a16:creationId xmlns:a16="http://schemas.microsoft.com/office/drawing/2014/main" id="{00000000-0008-0000-0000-000059000000}"/>
            </a:ext>
          </a:extLst>
        </xdr:cNvPr>
        <xdr:cNvSpPr txBox="1"/>
      </xdr:nvSpPr>
      <xdr:spPr>
        <a:xfrm>
          <a:off x="3086744"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を上回り、熊本県平均と同水準となっている。なお、平成２８年に発生した熊本地震関連の事業にかかる地方債借り入れが毎年度発生しており債務償還可能年数も増加する見込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00000000-0008-0000-00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00000000-0008-0000-0000-000077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a:extLst>
            <a:ext uri="{FF2B5EF4-FFF2-40B4-BE49-F238E27FC236}">
              <a16:creationId xmlns:a16="http://schemas.microsoft.com/office/drawing/2014/main" id="{00000000-0008-0000-0000-000079000000}"/>
            </a:ext>
          </a:extLst>
        </xdr:cNvPr>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a:extLst>
            <a:ext uri="{FF2B5EF4-FFF2-40B4-BE49-F238E27FC236}">
              <a16:creationId xmlns:a16="http://schemas.microsoft.com/office/drawing/2014/main" id="{00000000-0008-0000-0000-00007B000000}"/>
            </a:ext>
          </a:extLst>
        </xdr:cNvPr>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14744700" y="5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33107</xdr:rowOff>
    </xdr:from>
    <xdr:ext cx="340478" cy="259045"/>
    <xdr:sp macro="" textlink="">
      <xdr:nvSpPr>
        <xdr:cNvPr id="131" name="債務償還可能年数該当値テキスト">
          <a:extLst>
            <a:ext uri="{FF2B5EF4-FFF2-40B4-BE49-F238E27FC236}">
              <a16:creationId xmlns:a16="http://schemas.microsoft.com/office/drawing/2014/main" id="{00000000-0008-0000-0000-000083000000}"/>
            </a:ext>
          </a:extLst>
        </xdr:cNvPr>
        <xdr:cNvSpPr txBox="1"/>
      </xdr:nvSpPr>
      <xdr:spPr>
        <a:xfrm>
          <a:off x="14846300" y="5605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10,839
10,782
57.93
12,228,196
11,610,203
439,948
3,423,619
9,534,806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69215</xdr:rowOff>
    </xdr:from>
    <xdr:to>
      <xdr:col>24</xdr:col>
      <xdr:colOff>114300</xdr:colOff>
      <xdr:row>40</xdr:row>
      <xdr:rowOff>170815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155592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84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107315</xdr:rowOff>
    </xdr:from>
    <xdr:to>
      <xdr:col>20</xdr:col>
      <xdr:colOff>38100</xdr:colOff>
      <xdr:row>41</xdr:row>
      <xdr:rowOff>37465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120015</xdr:rowOff>
    </xdr:from>
    <xdr:to>
      <xdr:col>24</xdr:col>
      <xdr:colOff>63500</xdr:colOff>
      <xdr:row>40</xdr:row>
      <xdr:rowOff>158115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9780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141605</xdr:rowOff>
    </xdr:from>
    <xdr:to>
      <xdr:col>15</xdr:col>
      <xdr:colOff>101600</xdr:colOff>
      <xdr:row>40</xdr:row>
      <xdr:rowOff>71755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20955</xdr:rowOff>
    </xdr:from>
    <xdr:to>
      <xdr:col>19</xdr:col>
      <xdr:colOff>177800</xdr:colOff>
      <xdr:row>40</xdr:row>
      <xdr:rowOff>158115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2908300" y="68789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28592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62882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a:extLst>
            <a:ext uri="{FF2B5EF4-FFF2-40B4-BE49-F238E27FC236}">
              <a16:creationId xmlns:a16="http://schemas.microsoft.com/office/drawing/2014/main" id="{00000000-0008-0000-0100-00006A000000}"/>
            </a:ext>
          </a:extLst>
        </xdr:cNvPr>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a:extLst>
            <a:ext uri="{FF2B5EF4-FFF2-40B4-BE49-F238E27FC236}">
              <a16:creationId xmlns:a16="http://schemas.microsoft.com/office/drawing/2014/main" id="{00000000-0008-0000-0100-00006C000000}"/>
            </a:ext>
          </a:extLst>
        </xdr:cNvPr>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10" name="【道路】&#10;一人当たり延長平均値テキスト">
          <a:extLst>
            <a:ext uri="{FF2B5EF4-FFF2-40B4-BE49-F238E27FC236}">
              <a16:creationId xmlns:a16="http://schemas.microsoft.com/office/drawing/2014/main" id="{00000000-0008-0000-0100-00006E000000}"/>
            </a:ext>
          </a:extLst>
        </xdr:cNvPr>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65927</xdr:rowOff>
    </xdr:from>
    <xdr:to>
      <xdr:col>46</xdr:col>
      <xdr:colOff>38100</xdr:colOff>
      <xdr:row>37</xdr:row>
      <xdr:rowOff>167528</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8699500" y="64095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58775</xdr:rowOff>
    </xdr:from>
    <xdr:to>
      <xdr:col>55</xdr:col>
      <xdr:colOff>50800</xdr:colOff>
      <xdr:row>35</xdr:row>
      <xdr:rowOff>160375</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10426700" y="60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81652</xdr:rowOff>
    </xdr:from>
    <xdr:ext cx="534377" cy="259045"/>
    <xdr:sp macro="" textlink="">
      <xdr:nvSpPr>
        <xdr:cNvPr id="120" name="【道路】&#10;一人当たり延長該当値テキスト">
          <a:extLst>
            <a:ext uri="{FF2B5EF4-FFF2-40B4-BE49-F238E27FC236}">
              <a16:creationId xmlns:a16="http://schemas.microsoft.com/office/drawing/2014/main" id="{00000000-0008-0000-0100-000078000000}"/>
            </a:ext>
          </a:extLst>
        </xdr:cNvPr>
        <xdr:cNvSpPr txBox="1"/>
      </xdr:nvSpPr>
      <xdr:spPr>
        <a:xfrm>
          <a:off x="10515600" y="59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62368</xdr:rowOff>
    </xdr:from>
    <xdr:to>
      <xdr:col>50</xdr:col>
      <xdr:colOff>165100</xdr:colOff>
      <xdr:row>35</xdr:row>
      <xdr:rowOff>163968</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9588500" y="60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109575</xdr:rowOff>
    </xdr:from>
    <xdr:to>
      <xdr:col>55</xdr:col>
      <xdr:colOff>0</xdr:colOff>
      <xdr:row>35</xdr:row>
      <xdr:rowOff>113168</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flipV="1">
          <a:off x="9639300" y="6110325"/>
          <a:ext cx="8382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170332</xdr:rowOff>
    </xdr:from>
    <xdr:to>
      <xdr:col>46</xdr:col>
      <xdr:colOff>38100</xdr:colOff>
      <xdr:row>39</xdr:row>
      <xdr:rowOff>100482</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8699500" y="668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113168</xdr:rowOff>
    </xdr:from>
    <xdr:to>
      <xdr:col>50</xdr:col>
      <xdr:colOff>114300</xdr:colOff>
      <xdr:row>39</xdr:row>
      <xdr:rowOff>49682</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8750300" y="6113918"/>
          <a:ext cx="889000" cy="6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49874</xdr:rowOff>
    </xdr:from>
    <xdr:ext cx="534377" cy="259045"/>
    <xdr:sp macro="" textlink="">
      <xdr:nvSpPr>
        <xdr:cNvPr id="125" name="n_1aveValue【道路】&#10;一人当たり延長">
          <a:extLst>
            <a:ext uri="{FF2B5EF4-FFF2-40B4-BE49-F238E27FC236}">
              <a16:creationId xmlns:a16="http://schemas.microsoft.com/office/drawing/2014/main" id="{00000000-0008-0000-0100-00007D000000}"/>
            </a:ext>
          </a:extLst>
        </xdr:cNvPr>
        <xdr:cNvSpPr txBox="1"/>
      </xdr:nvSpPr>
      <xdr:spPr>
        <a:xfrm>
          <a:off x="9359411" y="67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12604</xdr:rowOff>
    </xdr:from>
    <xdr:ext cx="534377" cy="259045"/>
    <xdr:sp macro="" textlink="">
      <xdr:nvSpPr>
        <xdr:cNvPr id="126" name="n_2aveValue【道路】&#10;一人当たり延長">
          <a:extLst>
            <a:ext uri="{FF2B5EF4-FFF2-40B4-BE49-F238E27FC236}">
              <a16:creationId xmlns:a16="http://schemas.microsoft.com/office/drawing/2014/main" id="{00000000-0008-0000-0100-00007E000000}"/>
            </a:ext>
          </a:extLst>
        </xdr:cNvPr>
        <xdr:cNvSpPr txBox="1"/>
      </xdr:nvSpPr>
      <xdr:spPr>
        <a:xfrm>
          <a:off x="8483111" y="61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9045</xdr:rowOff>
    </xdr:from>
    <xdr:ext cx="534377" cy="259045"/>
    <xdr:sp macro="" textlink="">
      <xdr:nvSpPr>
        <xdr:cNvPr id="127" name="n_1mainValue【道路】&#10;一人当たり延長">
          <a:extLst>
            <a:ext uri="{FF2B5EF4-FFF2-40B4-BE49-F238E27FC236}">
              <a16:creationId xmlns:a16="http://schemas.microsoft.com/office/drawing/2014/main" id="{00000000-0008-0000-0100-00007F000000}"/>
            </a:ext>
          </a:extLst>
        </xdr:cNvPr>
        <xdr:cNvSpPr txBox="1"/>
      </xdr:nvSpPr>
      <xdr:spPr>
        <a:xfrm>
          <a:off x="9359411" y="58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91609</xdr:rowOff>
    </xdr:from>
    <xdr:ext cx="534377" cy="259045"/>
    <xdr:sp macro="" textlink="">
      <xdr:nvSpPr>
        <xdr:cNvPr id="128" name="n_2mainValue【道路】&#10;一人当たり延長">
          <a:extLst>
            <a:ext uri="{FF2B5EF4-FFF2-40B4-BE49-F238E27FC236}">
              <a16:creationId xmlns:a16="http://schemas.microsoft.com/office/drawing/2014/main" id="{00000000-0008-0000-0100-000080000000}"/>
            </a:ext>
          </a:extLst>
        </xdr:cNvPr>
        <xdr:cNvSpPr txBox="1"/>
      </xdr:nvSpPr>
      <xdr:spPr>
        <a:xfrm>
          <a:off x="8483111" y="67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00000000-0008-0000-0100-00009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a:extLst>
            <a:ext uri="{FF2B5EF4-FFF2-40B4-BE49-F238E27FC236}">
              <a16:creationId xmlns:a16="http://schemas.microsoft.com/office/drawing/2014/main" id="{00000000-0008-0000-0100-000099000000}"/>
            </a:ext>
          </a:extLst>
        </xdr:cNvPr>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00000000-0008-0000-0100-00009B000000}"/>
            </a:ext>
          </a:extLst>
        </xdr:cNvPr>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00000000-0008-0000-0100-00009D000000}"/>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145415</xdr:rowOff>
    </xdr:from>
    <xdr:to>
      <xdr:col>15</xdr:col>
      <xdr:colOff>101600</xdr:colOff>
      <xdr:row>58</xdr:row>
      <xdr:rowOff>75565</xdr:rowOff>
    </xdr:to>
    <xdr:sp macro="" textlink="">
      <xdr:nvSpPr>
        <xdr:cNvPr id="160" name="フローチャート: 判断 159">
          <a:extLst>
            <a:ext uri="{FF2B5EF4-FFF2-40B4-BE49-F238E27FC236}">
              <a16:creationId xmlns:a16="http://schemas.microsoft.com/office/drawing/2014/main" id="{00000000-0008-0000-0100-0000A0000000}"/>
            </a:ext>
          </a:extLst>
        </xdr:cNvPr>
        <xdr:cNvSpPr/>
      </xdr:nvSpPr>
      <xdr:spPr>
        <a:xfrm>
          <a:off x="285750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135890</xdr:rowOff>
    </xdr:from>
    <xdr:to>
      <xdr:col>24</xdr:col>
      <xdr:colOff>114300</xdr:colOff>
      <xdr:row>56</xdr:row>
      <xdr:rowOff>66040</xdr:rowOff>
    </xdr:to>
    <xdr:sp macro="" textlink="">
      <xdr:nvSpPr>
        <xdr:cNvPr id="166" name="楕円 165">
          <a:extLst>
            <a:ext uri="{FF2B5EF4-FFF2-40B4-BE49-F238E27FC236}">
              <a16:creationId xmlns:a16="http://schemas.microsoft.com/office/drawing/2014/main" id="{00000000-0008-0000-0100-0000A6000000}"/>
            </a:ext>
          </a:extLst>
        </xdr:cNvPr>
        <xdr:cNvSpPr/>
      </xdr:nvSpPr>
      <xdr:spPr>
        <a:xfrm>
          <a:off x="4584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158767</xdr:rowOff>
    </xdr:from>
    <xdr:ext cx="405111" cy="259045"/>
    <xdr:sp macro="" textlink="">
      <xdr:nvSpPr>
        <xdr:cNvPr id="167" name="【橋りょう・トンネル】&#10;有形固定資産減価償却率該当値テキスト">
          <a:extLst>
            <a:ext uri="{FF2B5EF4-FFF2-40B4-BE49-F238E27FC236}">
              <a16:creationId xmlns:a16="http://schemas.microsoft.com/office/drawing/2014/main" id="{00000000-0008-0000-0100-0000A7000000}"/>
            </a:ext>
          </a:extLst>
        </xdr:cNvPr>
        <xdr:cNvSpPr txBox="1"/>
      </xdr:nvSpPr>
      <xdr:spPr>
        <a:xfrm>
          <a:off x="4673600"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151130</xdr:rowOff>
    </xdr:from>
    <xdr:to>
      <xdr:col>20</xdr:col>
      <xdr:colOff>38100</xdr:colOff>
      <xdr:row>57</xdr:row>
      <xdr:rowOff>81280</xdr:rowOff>
    </xdr:to>
    <xdr:sp macro="" textlink="">
      <xdr:nvSpPr>
        <xdr:cNvPr id="168" name="楕円 167">
          <a:extLst>
            <a:ext uri="{FF2B5EF4-FFF2-40B4-BE49-F238E27FC236}">
              <a16:creationId xmlns:a16="http://schemas.microsoft.com/office/drawing/2014/main" id="{00000000-0008-0000-0100-0000A8000000}"/>
            </a:ext>
          </a:extLst>
        </xdr:cNvPr>
        <xdr:cNvSpPr/>
      </xdr:nvSpPr>
      <xdr:spPr>
        <a:xfrm>
          <a:off x="3746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xdr:rowOff>
    </xdr:from>
    <xdr:to>
      <xdr:col>24</xdr:col>
      <xdr:colOff>63500</xdr:colOff>
      <xdr:row>57</xdr:row>
      <xdr:rowOff>30480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3797300" y="961644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71120</xdr:rowOff>
    </xdr:from>
    <xdr:to>
      <xdr:col>15</xdr:col>
      <xdr:colOff>101600</xdr:colOff>
      <xdr:row>59</xdr:row>
      <xdr:rowOff>1270</xdr:rowOff>
    </xdr:to>
    <xdr:sp macro="" textlink="">
      <xdr:nvSpPr>
        <xdr:cNvPr id="170" name="楕円 169">
          <a:extLst>
            <a:ext uri="{FF2B5EF4-FFF2-40B4-BE49-F238E27FC236}">
              <a16:creationId xmlns:a16="http://schemas.microsoft.com/office/drawing/2014/main" id="{00000000-0008-0000-0100-0000AA000000}"/>
            </a:ext>
          </a:extLst>
        </xdr:cNvPr>
        <xdr:cNvSpPr/>
      </xdr:nvSpPr>
      <xdr:spPr>
        <a:xfrm>
          <a:off x="2857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30480</xdr:rowOff>
    </xdr:from>
    <xdr:to>
      <xdr:col>19</xdr:col>
      <xdr:colOff>177800</xdr:colOff>
      <xdr:row>58</xdr:row>
      <xdr:rowOff>121920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2908300" y="980313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92092</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27057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97807</xdr:rowOff>
    </xdr:from>
    <xdr:ext cx="405111" cy="259045"/>
    <xdr:sp macro="" textlink="">
      <xdr:nvSpPr>
        <xdr:cNvPr id="174" name="n_1main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35820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163847</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00000000-0008-0000-0100-0000AF000000}"/>
            </a:ext>
          </a:extLst>
        </xdr:cNvPr>
        <xdr:cNvSpPr txBox="1"/>
      </xdr:nvSpPr>
      <xdr:spPr>
        <a:xfrm>
          <a:off x="27057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00000000-0008-0000-01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a:extLst>
            <a:ext uri="{FF2B5EF4-FFF2-40B4-BE49-F238E27FC236}">
              <a16:creationId xmlns:a16="http://schemas.microsoft.com/office/drawing/2014/main" id="{00000000-0008-0000-0100-0000C8000000}"/>
            </a:ext>
          </a:extLst>
        </xdr:cNvPr>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a:extLst>
            <a:ext uri="{FF2B5EF4-FFF2-40B4-BE49-F238E27FC236}">
              <a16:creationId xmlns:a16="http://schemas.microsoft.com/office/drawing/2014/main" id="{00000000-0008-0000-0100-0000CA000000}"/>
            </a:ext>
          </a:extLst>
        </xdr:cNvPr>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00000000-0008-0000-0100-0000CC000000}"/>
            </a:ext>
          </a:extLst>
        </xdr:cNvPr>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a:extLst>
            <a:ext uri="{FF2B5EF4-FFF2-40B4-BE49-F238E27FC236}">
              <a16:creationId xmlns:a16="http://schemas.microsoft.com/office/drawing/2014/main" id="{00000000-0008-0000-0100-0000CD000000}"/>
            </a:ext>
          </a:extLst>
        </xdr:cNvPr>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155424</xdr:rowOff>
    </xdr:from>
    <xdr:to>
      <xdr:col>46</xdr:col>
      <xdr:colOff>38100</xdr:colOff>
      <xdr:row>61</xdr:row>
      <xdr:rowOff>85574</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8699500" y="1044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64395</xdr:rowOff>
    </xdr:from>
    <xdr:to>
      <xdr:col>55</xdr:col>
      <xdr:colOff>50800</xdr:colOff>
      <xdr:row>61</xdr:row>
      <xdr:rowOff>165995</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10426700" y="10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87272</xdr:rowOff>
    </xdr:from>
    <xdr:ext cx="599010" cy="259045"/>
    <xdr:sp macro="" textlink="">
      <xdr:nvSpPr>
        <xdr:cNvPr id="214" name="【橋りょう・トンネル】&#10;一人当たり有形固定資産（償却資産）額該当値テキスト">
          <a:extLst>
            <a:ext uri="{FF2B5EF4-FFF2-40B4-BE49-F238E27FC236}">
              <a16:creationId xmlns:a16="http://schemas.microsoft.com/office/drawing/2014/main" id="{00000000-0008-0000-0100-0000D6000000}"/>
            </a:ext>
          </a:extLst>
        </xdr:cNvPr>
        <xdr:cNvSpPr txBox="1"/>
      </xdr:nvSpPr>
      <xdr:spPr>
        <a:xfrm>
          <a:off x="10515600" y="1037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11339</xdr:rowOff>
    </xdr:from>
    <xdr:to>
      <xdr:col>50</xdr:col>
      <xdr:colOff>165100</xdr:colOff>
      <xdr:row>61</xdr:row>
      <xdr:rowOff>112939</xdr:rowOff>
    </xdr:to>
    <xdr:sp macro="" textlink="">
      <xdr:nvSpPr>
        <xdr:cNvPr id="215" name="楕円 214">
          <a:extLst>
            <a:ext uri="{FF2B5EF4-FFF2-40B4-BE49-F238E27FC236}">
              <a16:creationId xmlns:a16="http://schemas.microsoft.com/office/drawing/2014/main" id="{00000000-0008-0000-0100-0000D7000000}"/>
            </a:ext>
          </a:extLst>
        </xdr:cNvPr>
        <xdr:cNvSpPr/>
      </xdr:nvSpPr>
      <xdr:spPr>
        <a:xfrm>
          <a:off x="9588500" y="104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62139</xdr:rowOff>
    </xdr:from>
    <xdr:to>
      <xdr:col>55</xdr:col>
      <xdr:colOff>0</xdr:colOff>
      <xdr:row>61</xdr:row>
      <xdr:rowOff>115195</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9639300" y="10520589"/>
          <a:ext cx="838200" cy="5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1424</xdr:rowOff>
    </xdr:from>
    <xdr:to>
      <xdr:col>46</xdr:col>
      <xdr:colOff>38100</xdr:colOff>
      <xdr:row>64</xdr:row>
      <xdr:rowOff>103024</xdr:rowOff>
    </xdr:to>
    <xdr:sp macro="" textlink="">
      <xdr:nvSpPr>
        <xdr:cNvPr id="217" name="楕円 216">
          <a:extLst>
            <a:ext uri="{FF2B5EF4-FFF2-40B4-BE49-F238E27FC236}">
              <a16:creationId xmlns:a16="http://schemas.microsoft.com/office/drawing/2014/main" id="{00000000-0008-0000-0100-0000D9000000}"/>
            </a:ext>
          </a:extLst>
        </xdr:cNvPr>
        <xdr:cNvSpPr/>
      </xdr:nvSpPr>
      <xdr:spPr>
        <a:xfrm>
          <a:off x="8699500" y="109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62139</xdr:rowOff>
    </xdr:from>
    <xdr:to>
      <xdr:col>50</xdr:col>
      <xdr:colOff>114300</xdr:colOff>
      <xdr:row>64</xdr:row>
      <xdr:rowOff>52224</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flipV="1">
          <a:off x="8750300" y="10520589"/>
          <a:ext cx="889000" cy="50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156722</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00000000-0008-0000-0100-0000DB000000}"/>
            </a:ext>
          </a:extLst>
        </xdr:cNvPr>
        <xdr:cNvSpPr txBox="1"/>
      </xdr:nvSpPr>
      <xdr:spPr>
        <a:xfrm>
          <a:off x="9327095" y="1061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102101</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8450795" y="1021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129466</xdr:rowOff>
    </xdr:from>
    <xdr:ext cx="599010" cy="259045"/>
    <xdr:sp macro="" textlink="">
      <xdr:nvSpPr>
        <xdr:cNvPr id="221" name="n_1main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9327095" y="1024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94151</xdr:rowOff>
    </xdr:from>
    <xdr:ext cx="534377" cy="259045"/>
    <xdr:sp macro="" textlink="">
      <xdr:nvSpPr>
        <xdr:cNvPr id="222" name="n_2main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8483111" y="1106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00000000-0008-0000-0100-0000F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00000000-0008-0000-0100-0000F6000000}"/>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a:extLst>
            <a:ext uri="{FF2B5EF4-FFF2-40B4-BE49-F238E27FC236}">
              <a16:creationId xmlns:a16="http://schemas.microsoft.com/office/drawing/2014/main" id="{00000000-0008-0000-0100-0000F8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140479</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00000000-0008-0000-0100-0000FA000000}"/>
            </a:ext>
          </a:extLst>
        </xdr:cNvPr>
        <xdr:cNvSpPr txBox="1"/>
      </xdr:nvSpPr>
      <xdr:spPr>
        <a:xfrm>
          <a:off x="4673600" y="140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5587</xdr:rowOff>
    </xdr:from>
    <xdr:to>
      <xdr:col>24</xdr:col>
      <xdr:colOff>114300</xdr:colOff>
      <xdr:row>84</xdr:row>
      <xdr:rowOff>107187</xdr:rowOff>
    </xdr:to>
    <xdr:sp macro="" textlink="">
      <xdr:nvSpPr>
        <xdr:cNvPr id="259" name="楕円 258">
          <a:extLst>
            <a:ext uri="{FF2B5EF4-FFF2-40B4-BE49-F238E27FC236}">
              <a16:creationId xmlns:a16="http://schemas.microsoft.com/office/drawing/2014/main" id="{00000000-0008-0000-0100-000003010000}"/>
            </a:ext>
          </a:extLst>
        </xdr:cNvPr>
        <xdr:cNvSpPr/>
      </xdr:nvSpPr>
      <xdr:spPr>
        <a:xfrm>
          <a:off x="45847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155464</xdr:rowOff>
    </xdr:from>
    <xdr:ext cx="405111" cy="259045"/>
    <xdr:sp macro="" textlink="">
      <xdr:nvSpPr>
        <xdr:cNvPr id="260" name="【公営住宅】&#10;有形固定資産減価償却率該当値テキスト">
          <a:extLst>
            <a:ext uri="{FF2B5EF4-FFF2-40B4-BE49-F238E27FC236}">
              <a16:creationId xmlns:a16="http://schemas.microsoft.com/office/drawing/2014/main" id="{00000000-0008-0000-0100-000004010000}"/>
            </a:ext>
          </a:extLst>
        </xdr:cNvPr>
        <xdr:cNvSpPr txBox="1"/>
      </xdr:nvSpPr>
      <xdr:spPr>
        <a:xfrm>
          <a:off x="4673600"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115315</xdr:rowOff>
    </xdr:from>
    <xdr:to>
      <xdr:col>20</xdr:col>
      <xdr:colOff>38100</xdr:colOff>
      <xdr:row>84</xdr:row>
      <xdr:rowOff>45465</xdr:rowOff>
    </xdr:to>
    <xdr:sp macro="" textlink="">
      <xdr:nvSpPr>
        <xdr:cNvPr id="261" name="楕円 260">
          <a:extLst>
            <a:ext uri="{FF2B5EF4-FFF2-40B4-BE49-F238E27FC236}">
              <a16:creationId xmlns:a16="http://schemas.microsoft.com/office/drawing/2014/main" id="{00000000-0008-0000-0100-000005010000}"/>
            </a:ext>
          </a:extLst>
        </xdr:cNvPr>
        <xdr:cNvSpPr/>
      </xdr:nvSpPr>
      <xdr:spPr>
        <a:xfrm>
          <a:off x="3746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166115</xdr:rowOff>
    </xdr:from>
    <xdr:to>
      <xdr:col>24</xdr:col>
      <xdr:colOff>63500</xdr:colOff>
      <xdr:row>84</xdr:row>
      <xdr:rowOff>56387</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3797300" y="14396465"/>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263" name="楕円 262">
          <a:extLst>
            <a:ext uri="{FF2B5EF4-FFF2-40B4-BE49-F238E27FC236}">
              <a16:creationId xmlns:a16="http://schemas.microsoft.com/office/drawing/2014/main" id="{00000000-0008-0000-0100-000007010000}"/>
            </a:ext>
          </a:extLst>
        </xdr:cNvPr>
        <xdr:cNvSpPr/>
      </xdr:nvSpPr>
      <xdr:spPr>
        <a:xfrm>
          <a:off x="2857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166115</xdr:rowOff>
    </xdr:from>
    <xdr:to>
      <xdr:col>19</xdr:col>
      <xdr:colOff>177800</xdr:colOff>
      <xdr:row>85</xdr:row>
      <xdr:rowOff>152400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2908300" y="14396465"/>
          <a:ext cx="8890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65" name="n_1aveValue【公営住宅】&#10;有形固定資産減価償却率">
          <a:extLst>
            <a:ext uri="{FF2B5EF4-FFF2-40B4-BE49-F238E27FC236}">
              <a16:creationId xmlns:a16="http://schemas.microsoft.com/office/drawing/2014/main" id="{00000000-0008-0000-0100-000009010000}"/>
            </a:ext>
          </a:extLst>
        </xdr:cNvPr>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66" name="n_2aveValue【公営住宅】&#10;有形固定資産減価償却率">
          <a:extLst>
            <a:ext uri="{FF2B5EF4-FFF2-40B4-BE49-F238E27FC236}">
              <a16:creationId xmlns:a16="http://schemas.microsoft.com/office/drawing/2014/main" id="{00000000-0008-0000-0100-00000A010000}"/>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36592</xdr:rowOff>
    </xdr:from>
    <xdr:ext cx="405111" cy="259045"/>
    <xdr:sp macro="" textlink="">
      <xdr:nvSpPr>
        <xdr:cNvPr id="267" name="n_1mainValue【公営住宅】&#10;有形固定資産減価償却率">
          <a:extLst>
            <a:ext uri="{FF2B5EF4-FFF2-40B4-BE49-F238E27FC236}">
              <a16:creationId xmlns:a16="http://schemas.microsoft.com/office/drawing/2014/main" id="{00000000-0008-0000-0100-00000B010000}"/>
            </a:ext>
          </a:extLst>
        </xdr:cNvPr>
        <xdr:cNvSpPr txBox="1"/>
      </xdr:nvSpPr>
      <xdr:spPr>
        <a:xfrm>
          <a:off x="3582044" y="1443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268" name="n_2mainValue【公営住宅】&#10;有形固定資産減価償却率">
          <a:extLst>
            <a:ext uri="{FF2B5EF4-FFF2-40B4-BE49-F238E27FC236}">
              <a16:creationId xmlns:a16="http://schemas.microsoft.com/office/drawing/2014/main" id="{00000000-0008-0000-0100-00000C010000}"/>
            </a:ext>
          </a:extLst>
        </xdr:cNvPr>
        <xdr:cNvSpPr txBox="1"/>
      </xdr:nvSpPr>
      <xdr:spPr>
        <a:xfrm>
          <a:off x="2705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a:extLst>
            <a:ext uri="{FF2B5EF4-FFF2-40B4-BE49-F238E27FC236}">
              <a16:creationId xmlns:a16="http://schemas.microsoft.com/office/drawing/2014/main" id="{00000000-0008-0000-0100-00002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a:extLst>
            <a:ext uri="{FF2B5EF4-FFF2-40B4-BE49-F238E27FC236}">
              <a16:creationId xmlns:a16="http://schemas.microsoft.com/office/drawing/2014/main" id="{00000000-0008-0000-0100-000025010000}"/>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a:extLst>
            <a:ext uri="{FF2B5EF4-FFF2-40B4-BE49-F238E27FC236}">
              <a16:creationId xmlns:a16="http://schemas.microsoft.com/office/drawing/2014/main" id="{00000000-0008-0000-0100-00002701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97" name="【公営住宅】&#10;一人当たり面積平均値テキスト">
          <a:extLst>
            <a:ext uri="{FF2B5EF4-FFF2-40B4-BE49-F238E27FC236}">
              <a16:creationId xmlns:a16="http://schemas.microsoft.com/office/drawing/2014/main" id="{00000000-0008-0000-0100-000029010000}"/>
            </a:ext>
          </a:extLst>
        </xdr:cNvPr>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133223</xdr:rowOff>
    </xdr:from>
    <xdr:to>
      <xdr:col>55</xdr:col>
      <xdr:colOff>50800</xdr:colOff>
      <xdr:row>84</xdr:row>
      <xdr:rowOff>63373</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0426700" y="143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111650</xdr:rowOff>
    </xdr:from>
    <xdr:ext cx="469744" cy="259045"/>
    <xdr:sp macro="" textlink="">
      <xdr:nvSpPr>
        <xdr:cNvPr id="307" name="【公営住宅】&#10;一人当たり面積該当値テキスト">
          <a:extLst>
            <a:ext uri="{FF2B5EF4-FFF2-40B4-BE49-F238E27FC236}">
              <a16:creationId xmlns:a16="http://schemas.microsoft.com/office/drawing/2014/main" id="{00000000-0008-0000-0100-000033010000}"/>
            </a:ext>
          </a:extLst>
        </xdr:cNvPr>
        <xdr:cNvSpPr txBox="1"/>
      </xdr:nvSpPr>
      <xdr:spPr>
        <a:xfrm>
          <a:off x="10515600" y="1434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131318</xdr:rowOff>
    </xdr:from>
    <xdr:to>
      <xdr:col>50</xdr:col>
      <xdr:colOff>165100</xdr:colOff>
      <xdr:row>84</xdr:row>
      <xdr:rowOff>61468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9588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xdr:rowOff>
    </xdr:from>
    <xdr:to>
      <xdr:col>55</xdr:col>
      <xdr:colOff>0</xdr:colOff>
      <xdr:row>84</xdr:row>
      <xdr:rowOff>12573</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9639300" y="14412468"/>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108838</xdr:rowOff>
    </xdr:from>
    <xdr:to>
      <xdr:col>46</xdr:col>
      <xdr:colOff>38100</xdr:colOff>
      <xdr:row>84</xdr:row>
      <xdr:rowOff>38988</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8699500" y="143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159638</xdr:rowOff>
    </xdr:from>
    <xdr:to>
      <xdr:col>50</xdr:col>
      <xdr:colOff>114300</xdr:colOff>
      <xdr:row>84</xdr:row>
      <xdr:rowOff>10668</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8750300" y="14389988"/>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312" name="n_1aveValue【公営住宅】&#10;一人当たり面積">
          <a:extLst>
            <a:ext uri="{FF2B5EF4-FFF2-40B4-BE49-F238E27FC236}">
              <a16:creationId xmlns:a16="http://schemas.microsoft.com/office/drawing/2014/main" id="{00000000-0008-0000-0100-000038010000}"/>
            </a:ext>
          </a:extLst>
        </xdr:cNvPr>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313" name="n_2aveValue【公営住宅】&#10;一人当たり面積">
          <a:extLst>
            <a:ext uri="{FF2B5EF4-FFF2-40B4-BE49-F238E27FC236}">
              <a16:creationId xmlns:a16="http://schemas.microsoft.com/office/drawing/2014/main" id="{00000000-0008-0000-0100-000039010000}"/>
            </a:ext>
          </a:extLst>
        </xdr:cNvPr>
        <xdr:cNvSpPr txBox="1"/>
      </xdr:nvSpPr>
      <xdr:spPr>
        <a:xfrm>
          <a:off x="8515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52595</xdr:rowOff>
    </xdr:from>
    <xdr:ext cx="469744" cy="259045"/>
    <xdr:sp macro="" textlink="">
      <xdr:nvSpPr>
        <xdr:cNvPr id="314" name="n_1mainValue【公営住宅】&#10;一人当たり面積">
          <a:extLst>
            <a:ext uri="{FF2B5EF4-FFF2-40B4-BE49-F238E27FC236}">
              <a16:creationId xmlns:a16="http://schemas.microsoft.com/office/drawing/2014/main" id="{00000000-0008-0000-0100-00003A010000}"/>
            </a:ext>
          </a:extLst>
        </xdr:cNvPr>
        <xdr:cNvSpPr txBox="1"/>
      </xdr:nvSpPr>
      <xdr:spPr>
        <a:xfrm>
          <a:off x="93917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55515</xdr:rowOff>
    </xdr:from>
    <xdr:ext cx="469744" cy="259045"/>
    <xdr:sp macro="" textlink="">
      <xdr:nvSpPr>
        <xdr:cNvPr id="315" name="n_2mainValue【公営住宅】&#10;一人当たり面積">
          <a:extLst>
            <a:ext uri="{FF2B5EF4-FFF2-40B4-BE49-F238E27FC236}">
              <a16:creationId xmlns:a16="http://schemas.microsoft.com/office/drawing/2014/main" id="{00000000-0008-0000-0100-00003B010000}"/>
            </a:ext>
          </a:extLst>
        </xdr:cNvPr>
        <xdr:cNvSpPr txBox="1"/>
      </xdr:nvSpPr>
      <xdr:spPr>
        <a:xfrm>
          <a:off x="8515427" y="1411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9" name="【学校施設】&#10;有形固定資産減価償却率グラフ枠">
          <a:extLst>
            <a:ext uri="{FF2B5EF4-FFF2-40B4-BE49-F238E27FC236}">
              <a16:creationId xmlns:a16="http://schemas.microsoft.com/office/drawing/2014/main" id="{00000000-0008-0000-0100-00007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371" name="【学校施設】&#10;有形固定資産減価償却率最小値テキスト">
          <a:extLst>
            <a:ext uri="{FF2B5EF4-FFF2-40B4-BE49-F238E27FC236}">
              <a16:creationId xmlns:a16="http://schemas.microsoft.com/office/drawing/2014/main" id="{00000000-0008-0000-0100-000073010000}"/>
            </a:ext>
          </a:extLst>
        </xdr:cNvPr>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373" name="【学校施設】&#10;有形固定資産減価償却率最大値テキスト">
          <a:extLst>
            <a:ext uri="{FF2B5EF4-FFF2-40B4-BE49-F238E27FC236}">
              <a16:creationId xmlns:a16="http://schemas.microsoft.com/office/drawing/2014/main" id="{00000000-0008-0000-0100-000075010000}"/>
            </a:ext>
          </a:extLst>
        </xdr:cNvPr>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375" name="【学校施設】&#10;有形固定資産減価償却率平均値テキスト">
          <a:extLst>
            <a:ext uri="{FF2B5EF4-FFF2-40B4-BE49-F238E27FC236}">
              <a16:creationId xmlns:a16="http://schemas.microsoft.com/office/drawing/2014/main" id="{00000000-0008-0000-0100-000077010000}"/>
            </a:ext>
          </a:extLst>
        </xdr:cNvPr>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166370</xdr:rowOff>
    </xdr:from>
    <xdr:to>
      <xdr:col>76</xdr:col>
      <xdr:colOff>165100</xdr:colOff>
      <xdr:row>59</xdr:row>
      <xdr:rowOff>96520</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14541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384" name="楕円 383">
          <a:extLst>
            <a:ext uri="{FF2B5EF4-FFF2-40B4-BE49-F238E27FC236}">
              <a16:creationId xmlns:a16="http://schemas.microsoft.com/office/drawing/2014/main" id="{00000000-0008-0000-0100-000080010000}"/>
            </a:ext>
          </a:extLst>
        </xdr:cNvPr>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385" name="【学校施設】&#10;有形固定資産減価償却率該当値テキスト">
          <a:extLst>
            <a:ext uri="{FF2B5EF4-FFF2-40B4-BE49-F238E27FC236}">
              <a16:creationId xmlns:a16="http://schemas.microsoft.com/office/drawing/2014/main" id="{00000000-0008-0000-0100-000081010000}"/>
            </a:ext>
          </a:extLst>
        </xdr:cNvPr>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386" name="楕円 385">
          <a:extLst>
            <a:ext uri="{FF2B5EF4-FFF2-40B4-BE49-F238E27FC236}">
              <a16:creationId xmlns:a16="http://schemas.microsoft.com/office/drawing/2014/main" id="{00000000-0008-0000-0100-000082010000}"/>
            </a:ext>
          </a:extLst>
        </xdr:cNvPr>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80010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flipV="1">
          <a:off x="15481300" y="9829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127508</xdr:rowOff>
    </xdr:from>
    <xdr:to>
      <xdr:col>76</xdr:col>
      <xdr:colOff>165100</xdr:colOff>
      <xdr:row>63</xdr:row>
      <xdr:rowOff>57658</xdr:rowOff>
    </xdr:to>
    <xdr:sp macro="" textlink="">
      <xdr:nvSpPr>
        <xdr:cNvPr id="388" name="楕円 387">
          <a:extLst>
            <a:ext uri="{FF2B5EF4-FFF2-40B4-BE49-F238E27FC236}">
              <a16:creationId xmlns:a16="http://schemas.microsoft.com/office/drawing/2014/main" id="{00000000-0008-0000-0100-000084010000}"/>
            </a:ext>
          </a:extLst>
        </xdr:cNvPr>
        <xdr:cNvSpPr/>
      </xdr:nvSpPr>
      <xdr:spPr>
        <a:xfrm>
          <a:off x="14541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63</xdr:row>
      <xdr:rowOff>6858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flipV="1">
          <a:off x="14592300" y="9852660"/>
          <a:ext cx="889000" cy="9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390" name="n_1aveValue【学校施設】&#10;有形固定資産減価償却率">
          <a:extLst>
            <a:ext uri="{FF2B5EF4-FFF2-40B4-BE49-F238E27FC236}">
              <a16:creationId xmlns:a16="http://schemas.microsoft.com/office/drawing/2014/main" id="{00000000-0008-0000-0100-000086010000}"/>
            </a:ext>
          </a:extLst>
        </xdr:cNvPr>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113047</xdr:rowOff>
    </xdr:from>
    <xdr:ext cx="405111" cy="259045"/>
    <xdr:sp macro="" textlink="">
      <xdr:nvSpPr>
        <xdr:cNvPr id="391" name="n_2aveValue【学校施設】&#10;有形固定資産減価償却率">
          <a:extLst>
            <a:ext uri="{FF2B5EF4-FFF2-40B4-BE49-F238E27FC236}">
              <a16:creationId xmlns:a16="http://schemas.microsoft.com/office/drawing/2014/main" id="{00000000-0008-0000-0100-000087010000}"/>
            </a:ext>
          </a:extLst>
        </xdr:cNvPr>
        <xdr:cNvSpPr txBox="1"/>
      </xdr:nvSpPr>
      <xdr:spPr>
        <a:xfrm>
          <a:off x="14389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392" name="n_1mainValue【学校施設】&#10;有形固定資産減価償却率">
          <a:extLst>
            <a:ext uri="{FF2B5EF4-FFF2-40B4-BE49-F238E27FC236}">
              <a16:creationId xmlns:a16="http://schemas.microsoft.com/office/drawing/2014/main" id="{00000000-0008-0000-0100-000088010000}"/>
            </a:ext>
          </a:extLst>
        </xdr:cNvPr>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48785</xdr:rowOff>
    </xdr:from>
    <xdr:ext cx="405111" cy="259045"/>
    <xdr:sp macro="" textlink="">
      <xdr:nvSpPr>
        <xdr:cNvPr id="393" name="n_2mainValue【学校施設】&#10;有形固定資産減価償却率">
          <a:extLst>
            <a:ext uri="{FF2B5EF4-FFF2-40B4-BE49-F238E27FC236}">
              <a16:creationId xmlns:a16="http://schemas.microsoft.com/office/drawing/2014/main" id="{00000000-0008-0000-0100-000089010000}"/>
            </a:ext>
          </a:extLst>
        </xdr:cNvPr>
        <xdr:cNvSpPr txBox="1"/>
      </xdr:nvSpPr>
      <xdr:spPr>
        <a:xfrm>
          <a:off x="14389744"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5" name="【学校施設】&#10;一人当たり面積グラフ枠">
          <a:extLst>
            <a:ext uri="{FF2B5EF4-FFF2-40B4-BE49-F238E27FC236}">
              <a16:creationId xmlns:a16="http://schemas.microsoft.com/office/drawing/2014/main" id="{00000000-0008-0000-0100-00009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417" name="【学校施設】&#10;一人当たり面積最小値テキスト">
          <a:extLst>
            <a:ext uri="{FF2B5EF4-FFF2-40B4-BE49-F238E27FC236}">
              <a16:creationId xmlns:a16="http://schemas.microsoft.com/office/drawing/2014/main" id="{00000000-0008-0000-0100-0000A1010000}"/>
            </a:ext>
          </a:extLst>
        </xdr:cNvPr>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419" name="【学校施設】&#10;一人当たり面積最大値テキスト">
          <a:extLst>
            <a:ext uri="{FF2B5EF4-FFF2-40B4-BE49-F238E27FC236}">
              <a16:creationId xmlns:a16="http://schemas.microsoft.com/office/drawing/2014/main" id="{00000000-0008-0000-0100-0000A3010000}"/>
            </a:ext>
          </a:extLst>
        </xdr:cNvPr>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421" name="【学校施設】&#10;一人当たり面積平均値テキスト">
          <a:extLst>
            <a:ext uri="{FF2B5EF4-FFF2-40B4-BE49-F238E27FC236}">
              <a16:creationId xmlns:a16="http://schemas.microsoft.com/office/drawing/2014/main" id="{00000000-0008-0000-0100-0000A5010000}"/>
            </a:ext>
          </a:extLst>
        </xdr:cNvPr>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145796</xdr:rowOff>
    </xdr:from>
    <xdr:to>
      <xdr:col>116</xdr:col>
      <xdr:colOff>114300</xdr:colOff>
      <xdr:row>60</xdr:row>
      <xdr:rowOff>75946</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22110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168673</xdr:rowOff>
    </xdr:from>
    <xdr:ext cx="469744" cy="259045"/>
    <xdr:sp macro="" textlink="">
      <xdr:nvSpPr>
        <xdr:cNvPr id="431" name="【学校施設】&#10;一人当たり面積該当値テキスト">
          <a:extLst>
            <a:ext uri="{FF2B5EF4-FFF2-40B4-BE49-F238E27FC236}">
              <a16:creationId xmlns:a16="http://schemas.microsoft.com/office/drawing/2014/main" id="{00000000-0008-0000-0100-0000AF010000}"/>
            </a:ext>
          </a:extLst>
        </xdr:cNvPr>
        <xdr:cNvSpPr txBox="1"/>
      </xdr:nvSpPr>
      <xdr:spPr>
        <a:xfrm>
          <a:off x="22199600" y="101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159512</xdr:rowOff>
    </xdr:from>
    <xdr:to>
      <xdr:col>112</xdr:col>
      <xdr:colOff>38100</xdr:colOff>
      <xdr:row>60</xdr:row>
      <xdr:rowOff>89662</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21272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25146</xdr:rowOff>
    </xdr:from>
    <xdr:to>
      <xdr:col>116</xdr:col>
      <xdr:colOff>63500</xdr:colOff>
      <xdr:row>60</xdr:row>
      <xdr:rowOff>38862</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21323300" y="1031214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169113</xdr:rowOff>
    </xdr:from>
    <xdr:to>
      <xdr:col>107</xdr:col>
      <xdr:colOff>101600</xdr:colOff>
      <xdr:row>60</xdr:row>
      <xdr:rowOff>99263</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20383500" y="102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38862</xdr:rowOff>
    </xdr:from>
    <xdr:to>
      <xdr:col>111</xdr:col>
      <xdr:colOff>177800</xdr:colOff>
      <xdr:row>60</xdr:row>
      <xdr:rowOff>48463</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20434300" y="1032586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436" name="n_1aveValue【学校施設】&#10;一人当たり面積">
          <a:extLst>
            <a:ext uri="{FF2B5EF4-FFF2-40B4-BE49-F238E27FC236}">
              <a16:creationId xmlns:a16="http://schemas.microsoft.com/office/drawing/2014/main" id="{00000000-0008-0000-0100-0000B4010000}"/>
            </a:ext>
          </a:extLst>
        </xdr:cNvPr>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437" name="n_2aveValue【学校施設】&#10;一人当たり面積">
          <a:extLst>
            <a:ext uri="{FF2B5EF4-FFF2-40B4-BE49-F238E27FC236}">
              <a16:creationId xmlns:a16="http://schemas.microsoft.com/office/drawing/2014/main" id="{00000000-0008-0000-0100-0000B5010000}"/>
            </a:ext>
          </a:extLst>
        </xdr:cNvPr>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106189</xdr:rowOff>
    </xdr:from>
    <xdr:ext cx="469744" cy="259045"/>
    <xdr:sp macro="" textlink="">
      <xdr:nvSpPr>
        <xdr:cNvPr id="438" name="n_1mainValue【学校施設】&#10;一人当たり面積">
          <a:extLst>
            <a:ext uri="{FF2B5EF4-FFF2-40B4-BE49-F238E27FC236}">
              <a16:creationId xmlns:a16="http://schemas.microsoft.com/office/drawing/2014/main" id="{00000000-0008-0000-0100-0000B6010000}"/>
            </a:ext>
          </a:extLst>
        </xdr:cNvPr>
        <xdr:cNvSpPr txBox="1"/>
      </xdr:nvSpPr>
      <xdr:spPr>
        <a:xfrm>
          <a:off x="21075727" y="100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115790</xdr:rowOff>
    </xdr:from>
    <xdr:ext cx="469744" cy="259045"/>
    <xdr:sp macro="" textlink="">
      <xdr:nvSpPr>
        <xdr:cNvPr id="439" name="n_2mainValue【学校施設】&#10;一人当たり面積">
          <a:extLst>
            <a:ext uri="{FF2B5EF4-FFF2-40B4-BE49-F238E27FC236}">
              <a16:creationId xmlns:a16="http://schemas.microsoft.com/office/drawing/2014/main" id="{00000000-0008-0000-0100-0000B7010000}"/>
            </a:ext>
          </a:extLst>
        </xdr:cNvPr>
        <xdr:cNvSpPr txBox="1"/>
      </xdr:nvSpPr>
      <xdr:spPr>
        <a:xfrm>
          <a:off x="20199427" y="1005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3" name="【児童館】&#10;有形固定資産減価償却率グラフ枠">
          <a:extLst>
            <a:ext uri="{FF2B5EF4-FFF2-40B4-BE49-F238E27FC236}">
              <a16:creationId xmlns:a16="http://schemas.microsoft.com/office/drawing/2014/main" id="{00000000-0008-0000-0100-0000CF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465" name="【児童館】&#10;有形固定資産減価償却率最小値テキスト">
          <a:extLst>
            <a:ext uri="{FF2B5EF4-FFF2-40B4-BE49-F238E27FC236}">
              <a16:creationId xmlns:a16="http://schemas.microsoft.com/office/drawing/2014/main" id="{00000000-0008-0000-0100-0000D1010000}"/>
            </a:ext>
          </a:extLst>
        </xdr:cNvPr>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67" name="【児童館】&#10;有形固定資産減価償却率最大値テキスト">
          <a:extLst>
            <a:ext uri="{FF2B5EF4-FFF2-40B4-BE49-F238E27FC236}">
              <a16:creationId xmlns:a16="http://schemas.microsoft.com/office/drawing/2014/main" id="{00000000-0008-0000-0100-0000D301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469" name="【児童館】&#10;有形固定資産減価償却率平均値テキスト">
          <a:extLst>
            <a:ext uri="{FF2B5EF4-FFF2-40B4-BE49-F238E27FC236}">
              <a16:creationId xmlns:a16="http://schemas.microsoft.com/office/drawing/2014/main" id="{00000000-0008-0000-0100-0000D5010000}"/>
            </a:ext>
          </a:extLst>
        </xdr:cNvPr>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16268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59707</xdr:rowOff>
    </xdr:from>
    <xdr:ext cx="405111" cy="259045"/>
    <xdr:sp macro="" textlink="">
      <xdr:nvSpPr>
        <xdr:cNvPr id="479" name="【児童館】&#10;有形固定資産減価償却率該当値テキスト">
          <a:extLst>
            <a:ext uri="{FF2B5EF4-FFF2-40B4-BE49-F238E27FC236}">
              <a16:creationId xmlns:a16="http://schemas.microsoft.com/office/drawing/2014/main" id="{00000000-0008-0000-0100-0000DF010000}"/>
            </a:ext>
          </a:extLst>
        </xdr:cNvPr>
        <xdr:cNvSpPr txBox="1"/>
      </xdr:nvSpPr>
      <xdr:spPr>
        <a:xfrm>
          <a:off x="16357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48261</xdr:rowOff>
    </xdr:from>
    <xdr:to>
      <xdr:col>81</xdr:col>
      <xdr:colOff>101600</xdr:colOff>
      <xdr:row>80</xdr:row>
      <xdr:rowOff>149861</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15430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87630</xdr:rowOff>
    </xdr:from>
    <xdr:to>
      <xdr:col>85</xdr:col>
      <xdr:colOff>127000</xdr:colOff>
      <xdr:row>80</xdr:row>
      <xdr:rowOff>99061</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15481300" y="138036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118745</xdr:rowOff>
    </xdr:from>
    <xdr:to>
      <xdr:col>76</xdr:col>
      <xdr:colOff>165100</xdr:colOff>
      <xdr:row>81</xdr:row>
      <xdr:rowOff>48895</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14541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99061</xdr:rowOff>
    </xdr:from>
    <xdr:to>
      <xdr:col>81</xdr:col>
      <xdr:colOff>50800</xdr:colOff>
      <xdr:row>80</xdr:row>
      <xdr:rowOff>169545</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14592300" y="1381506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59072</xdr:rowOff>
    </xdr:from>
    <xdr:ext cx="405111" cy="259045"/>
    <xdr:sp macro="" textlink="">
      <xdr:nvSpPr>
        <xdr:cNvPr id="484" name="n_1aveValue【児童館】&#10;有形固定資産減価償却率">
          <a:extLst>
            <a:ext uri="{FF2B5EF4-FFF2-40B4-BE49-F238E27FC236}">
              <a16:creationId xmlns:a16="http://schemas.microsoft.com/office/drawing/2014/main" id="{00000000-0008-0000-0100-0000E4010000}"/>
            </a:ext>
          </a:extLst>
        </xdr:cNvPr>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485" name="n_2aveValue【児童館】&#10;有形固定資産減価償却率">
          <a:extLst>
            <a:ext uri="{FF2B5EF4-FFF2-40B4-BE49-F238E27FC236}">
              <a16:creationId xmlns:a16="http://schemas.microsoft.com/office/drawing/2014/main" id="{00000000-0008-0000-0100-0000E5010000}"/>
            </a:ext>
          </a:extLst>
        </xdr:cNvPr>
        <xdr:cNvSpPr txBox="1"/>
      </xdr:nvSpPr>
      <xdr:spPr>
        <a:xfrm>
          <a:off x="14389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166388</xdr:rowOff>
    </xdr:from>
    <xdr:ext cx="405111" cy="259045"/>
    <xdr:sp macro="" textlink="">
      <xdr:nvSpPr>
        <xdr:cNvPr id="486" name="n_1mainValue【児童館】&#10;有形固定資産減価償却率">
          <a:extLst>
            <a:ext uri="{FF2B5EF4-FFF2-40B4-BE49-F238E27FC236}">
              <a16:creationId xmlns:a16="http://schemas.microsoft.com/office/drawing/2014/main" id="{00000000-0008-0000-0100-0000E6010000}"/>
            </a:ext>
          </a:extLst>
        </xdr:cNvPr>
        <xdr:cNvSpPr txBox="1"/>
      </xdr:nvSpPr>
      <xdr:spPr>
        <a:xfrm>
          <a:off x="15266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65422</xdr:rowOff>
    </xdr:from>
    <xdr:ext cx="405111" cy="259045"/>
    <xdr:sp macro="" textlink="">
      <xdr:nvSpPr>
        <xdr:cNvPr id="487" name="n_2mainValue【児童館】&#10;有形固定資産減価償却率">
          <a:extLst>
            <a:ext uri="{FF2B5EF4-FFF2-40B4-BE49-F238E27FC236}">
              <a16:creationId xmlns:a16="http://schemas.microsoft.com/office/drawing/2014/main" id="{00000000-0008-0000-0100-0000E7010000}"/>
            </a:ext>
          </a:extLst>
        </xdr:cNvPr>
        <xdr:cNvSpPr txBox="1"/>
      </xdr:nvSpPr>
      <xdr:spPr>
        <a:xfrm>
          <a:off x="14389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児童館】&#10;一人当たり面積グラフ枠">
          <a:extLst>
            <a:ext uri="{FF2B5EF4-FFF2-40B4-BE49-F238E27FC236}">
              <a16:creationId xmlns:a16="http://schemas.microsoft.com/office/drawing/2014/main" id="{00000000-0008-0000-0100-0000FE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12" name="【児童館】&#10;一人当たり面積最小値テキスト">
          <a:extLst>
            <a:ext uri="{FF2B5EF4-FFF2-40B4-BE49-F238E27FC236}">
              <a16:creationId xmlns:a16="http://schemas.microsoft.com/office/drawing/2014/main" id="{00000000-0008-0000-0100-000000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514" name="【児童館】&#10;一人当たり面積最大値テキスト">
          <a:extLst>
            <a:ext uri="{FF2B5EF4-FFF2-40B4-BE49-F238E27FC236}">
              <a16:creationId xmlns:a16="http://schemas.microsoft.com/office/drawing/2014/main" id="{00000000-0008-0000-0100-000002020000}"/>
            </a:ext>
          </a:extLst>
        </xdr:cNvPr>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516" name="【児童館】&#10;一人当たり面積平均値テキスト">
          <a:extLst>
            <a:ext uri="{FF2B5EF4-FFF2-40B4-BE49-F238E27FC236}">
              <a16:creationId xmlns:a16="http://schemas.microsoft.com/office/drawing/2014/main" id="{00000000-0008-0000-0100-000004020000}"/>
            </a:ext>
          </a:extLst>
        </xdr:cNvPr>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6350</xdr:rowOff>
    </xdr:from>
    <xdr:to>
      <xdr:col>107</xdr:col>
      <xdr:colOff>101600</xdr:colOff>
      <xdr:row>81</xdr:row>
      <xdr:rowOff>107950</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2038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525" name="楕円 524">
          <a:extLst>
            <a:ext uri="{FF2B5EF4-FFF2-40B4-BE49-F238E27FC236}">
              <a16:creationId xmlns:a16="http://schemas.microsoft.com/office/drawing/2014/main" id="{00000000-0008-0000-0100-00000D020000}"/>
            </a:ext>
          </a:extLst>
        </xdr:cNvPr>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526" name="【児童館】&#10;一人当たり面積該当値テキスト">
          <a:extLst>
            <a:ext uri="{FF2B5EF4-FFF2-40B4-BE49-F238E27FC236}">
              <a16:creationId xmlns:a16="http://schemas.microsoft.com/office/drawing/2014/main" id="{00000000-0008-0000-0100-00000E020000}"/>
            </a:ext>
          </a:extLst>
        </xdr:cNvPr>
        <xdr:cNvSpPr txBox="1"/>
      </xdr:nvSpPr>
      <xdr:spPr>
        <a:xfrm>
          <a:off x="22199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527" name="楕円 526">
          <a:extLst>
            <a:ext uri="{FF2B5EF4-FFF2-40B4-BE49-F238E27FC236}">
              <a16:creationId xmlns:a16="http://schemas.microsoft.com/office/drawing/2014/main" id="{00000000-0008-0000-0100-00000F020000}"/>
            </a:ext>
          </a:extLst>
        </xdr:cNvPr>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21323300" y="1453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531" name="n_1aveValue【児童館】&#10;一人当たり面積">
          <a:extLst>
            <a:ext uri="{FF2B5EF4-FFF2-40B4-BE49-F238E27FC236}">
              <a16:creationId xmlns:a16="http://schemas.microsoft.com/office/drawing/2014/main" id="{00000000-0008-0000-0100-000013020000}"/>
            </a:ext>
          </a:extLst>
        </xdr:cNvPr>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532" name="n_2aveValue【児童館】&#10;一人当たり面積">
          <a:extLst>
            <a:ext uri="{FF2B5EF4-FFF2-40B4-BE49-F238E27FC236}">
              <a16:creationId xmlns:a16="http://schemas.microsoft.com/office/drawing/2014/main" id="{00000000-0008-0000-0100-000014020000}"/>
            </a:ext>
          </a:extLst>
        </xdr:cNvPr>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533" name="n_1mainValue【児童館】&#10;一人当たり面積">
          <a:extLst>
            <a:ext uri="{FF2B5EF4-FFF2-40B4-BE49-F238E27FC236}">
              <a16:creationId xmlns:a16="http://schemas.microsoft.com/office/drawing/2014/main" id="{00000000-0008-0000-0100-000015020000}"/>
            </a:ext>
          </a:extLst>
        </xdr:cNvPr>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534" name="n_2mainValue【児童館】&#10;一人当たり面積">
          <a:extLst>
            <a:ext uri="{FF2B5EF4-FFF2-40B4-BE49-F238E27FC236}">
              <a16:creationId xmlns:a16="http://schemas.microsoft.com/office/drawing/2014/main" id="{00000000-0008-0000-0100-000016020000}"/>
            </a:ext>
          </a:extLst>
        </xdr:cNvPr>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・類似団体と比較して有形固定資産減価償却率が特に高くなっている施設は、橋りょう・トンネル、学校施設、児童館であり、特に低くなっている施設は、道路、公営住宅である。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「学校施設」については、小学校など建築後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年以上経過した施設が複数あり、老朽化が進んでいる。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このような老朽化が進む施設については、良好な環境の確保や安全性確保のため、施設の修繕や更新等を計画的に実施する必要がある。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「公営住宅」については、老朽</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化が進んでいることから、施設の解体や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順次建て替え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を行っていくこととしている。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10,839
10,782
57.93
12,228,196
11,610,203
439,948
3,423,619
9,534,806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38735</xdr:rowOff>
    </xdr:from>
    <xdr:to>
      <xdr:col>15</xdr:col>
      <xdr:colOff>101600</xdr:colOff>
      <xdr:row>59</xdr:row>
      <xdr:rowOff>140335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131462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80645</xdr:rowOff>
    </xdr:from>
    <xdr:to>
      <xdr:col>24</xdr:col>
      <xdr:colOff>114300</xdr:colOff>
      <xdr:row>57</xdr:row>
      <xdr:rowOff>10795</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4584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103522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200-000059000000}"/>
            </a:ext>
          </a:extLst>
        </xdr:cNvPr>
        <xdr:cNvSpPr txBox="1"/>
      </xdr:nvSpPr>
      <xdr:spPr>
        <a:xfrm>
          <a:off x="4673600"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132080</xdr:rowOff>
    </xdr:from>
    <xdr:to>
      <xdr:col>20</xdr:col>
      <xdr:colOff>38100</xdr:colOff>
      <xdr:row>57</xdr:row>
      <xdr:rowOff>62230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131445</xdr:rowOff>
    </xdr:from>
    <xdr:to>
      <xdr:col>24</xdr:col>
      <xdr:colOff>63500</xdr:colOff>
      <xdr:row>57</xdr:row>
      <xdr:rowOff>11430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3797300" y="97326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90170</xdr:rowOff>
    </xdr:from>
    <xdr:to>
      <xdr:col>15</xdr:col>
      <xdr:colOff>101600</xdr:colOff>
      <xdr:row>56</xdr:row>
      <xdr:rowOff>20320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2857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140970</xdr:rowOff>
    </xdr:from>
    <xdr:to>
      <xdr:col>19</xdr:col>
      <xdr:colOff>177800</xdr:colOff>
      <xdr:row>57</xdr:row>
      <xdr:rowOff>11430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2908300" y="95707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78757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3582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36847</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27057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00000000-0008-0000-02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20" name="【体育館・プール】&#10;一人当たり面積最小値テキスト">
          <a:extLst>
            <a:ext uri="{FF2B5EF4-FFF2-40B4-BE49-F238E27FC236}">
              <a16:creationId xmlns:a16="http://schemas.microsoft.com/office/drawing/2014/main" id="{00000000-0008-0000-0200-000078000000}"/>
            </a:ext>
          </a:extLst>
        </xdr:cNvPr>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22" name="【体育館・プール】&#10;一人当たり面積最大値テキスト">
          <a:extLst>
            <a:ext uri="{FF2B5EF4-FFF2-40B4-BE49-F238E27FC236}">
              <a16:creationId xmlns:a16="http://schemas.microsoft.com/office/drawing/2014/main" id="{00000000-0008-0000-0200-00007A000000}"/>
            </a:ext>
          </a:extLst>
        </xdr:cNvPr>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92092</xdr:rowOff>
    </xdr:from>
    <xdr:ext cx="469744" cy="259045"/>
    <xdr:sp macro="" textlink="">
      <xdr:nvSpPr>
        <xdr:cNvPr id="124" name="【体育館・プール】&#10;一人当たり面積平均値テキスト">
          <a:extLst>
            <a:ext uri="{FF2B5EF4-FFF2-40B4-BE49-F238E27FC236}">
              <a16:creationId xmlns:a16="http://schemas.microsoft.com/office/drawing/2014/main" id="{00000000-0008-0000-0200-00007C000000}"/>
            </a:ext>
          </a:extLst>
        </xdr:cNvPr>
        <xdr:cNvSpPr txBox="1"/>
      </xdr:nvSpPr>
      <xdr:spPr>
        <a:xfrm>
          <a:off x="10515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27" name="n_1aveValue【体育館・プール】&#10;一人当たり面積">
          <a:extLst>
            <a:ext uri="{FF2B5EF4-FFF2-40B4-BE49-F238E27FC236}">
              <a16:creationId xmlns:a16="http://schemas.microsoft.com/office/drawing/2014/main" id="{00000000-0008-0000-0200-00007F000000}"/>
            </a:ext>
          </a:extLst>
        </xdr:cNvPr>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31115</xdr:rowOff>
    </xdr:from>
    <xdr:to>
      <xdr:col>46</xdr:col>
      <xdr:colOff>38100</xdr:colOff>
      <xdr:row>60</xdr:row>
      <xdr:rowOff>132715</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869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149242</xdr:rowOff>
    </xdr:from>
    <xdr:ext cx="469744" cy="259045"/>
    <xdr:sp macro="" textlink="">
      <xdr:nvSpPr>
        <xdr:cNvPr id="129" name="n_2aveValue【体育館・プール】&#10;一人当たり面積">
          <a:extLst>
            <a:ext uri="{FF2B5EF4-FFF2-40B4-BE49-F238E27FC236}">
              <a16:creationId xmlns:a16="http://schemas.microsoft.com/office/drawing/2014/main" id="{00000000-0008-0000-0200-000081000000}"/>
            </a:ext>
          </a:extLst>
        </xdr:cNvPr>
        <xdr:cNvSpPr txBox="1"/>
      </xdr:nvSpPr>
      <xdr:spPr>
        <a:xfrm>
          <a:off x="8515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156845</xdr:rowOff>
    </xdr:from>
    <xdr:to>
      <xdr:col>55</xdr:col>
      <xdr:colOff>50800</xdr:colOff>
      <xdr:row>63</xdr:row>
      <xdr:rowOff>86995</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10426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135272</xdr:rowOff>
    </xdr:from>
    <xdr:ext cx="469744" cy="259045"/>
    <xdr:sp macro="" textlink="">
      <xdr:nvSpPr>
        <xdr:cNvPr id="136" name="【体育館・プール】&#10;一人当たり面積該当値テキスト">
          <a:extLst>
            <a:ext uri="{FF2B5EF4-FFF2-40B4-BE49-F238E27FC236}">
              <a16:creationId xmlns:a16="http://schemas.microsoft.com/office/drawing/2014/main" id="{00000000-0008-0000-0200-000088000000}"/>
            </a:ext>
          </a:extLst>
        </xdr:cNvPr>
        <xdr:cNvSpPr txBox="1"/>
      </xdr:nvSpPr>
      <xdr:spPr>
        <a:xfrm>
          <a:off x="10515600"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160655</xdr:rowOff>
    </xdr:from>
    <xdr:to>
      <xdr:col>50</xdr:col>
      <xdr:colOff>165100</xdr:colOff>
      <xdr:row>63</xdr:row>
      <xdr:rowOff>90805</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9588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36195</xdr:rowOff>
    </xdr:from>
    <xdr:to>
      <xdr:col>55</xdr:col>
      <xdr:colOff>0</xdr:colOff>
      <xdr:row>63</xdr:row>
      <xdr:rowOff>40005</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9639300" y="108375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8699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40005</xdr:rowOff>
    </xdr:from>
    <xdr:to>
      <xdr:col>50</xdr:col>
      <xdr:colOff>114300</xdr:colOff>
      <xdr:row>63</xdr:row>
      <xdr:rowOff>41910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8750300" y="10841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81932</xdr:rowOff>
    </xdr:from>
    <xdr:ext cx="469744" cy="259045"/>
    <xdr:sp macro="" textlink="">
      <xdr:nvSpPr>
        <xdr:cNvPr id="141" name="n_1mainValue【体育館・プール】&#10;一人当たり面積">
          <a:extLst>
            <a:ext uri="{FF2B5EF4-FFF2-40B4-BE49-F238E27FC236}">
              <a16:creationId xmlns:a16="http://schemas.microsoft.com/office/drawing/2014/main" id="{00000000-0008-0000-0200-00008D000000}"/>
            </a:ext>
          </a:extLst>
        </xdr:cNvPr>
        <xdr:cNvSpPr txBox="1"/>
      </xdr:nvSpPr>
      <xdr:spPr>
        <a:xfrm>
          <a:off x="9391727" y="108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142" name="n_2mainValue【体育館・プール】&#10;一人当たり面積">
          <a:extLst>
            <a:ext uri="{FF2B5EF4-FFF2-40B4-BE49-F238E27FC236}">
              <a16:creationId xmlns:a16="http://schemas.microsoft.com/office/drawing/2014/main" id="{00000000-0008-0000-0200-00008E000000}"/>
            </a:ext>
          </a:extLst>
        </xdr:cNvPr>
        <xdr:cNvSpPr txBox="1"/>
      </xdr:nvSpPr>
      <xdr:spPr>
        <a:xfrm>
          <a:off x="8515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0" name="【市民会館】&#10;有形固定資産減価償却率グラフ枠">
          <a:extLst>
            <a:ext uri="{FF2B5EF4-FFF2-40B4-BE49-F238E27FC236}">
              <a16:creationId xmlns:a16="http://schemas.microsoft.com/office/drawing/2014/main" id="{00000000-0008-0000-0200-0000B4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182" name="【市民会館】&#10;有形固定資産減価償却率最小値テキスト">
          <a:extLst>
            <a:ext uri="{FF2B5EF4-FFF2-40B4-BE49-F238E27FC236}">
              <a16:creationId xmlns:a16="http://schemas.microsoft.com/office/drawing/2014/main" id="{00000000-0008-0000-0200-0000B6000000}"/>
            </a:ext>
          </a:extLst>
        </xdr:cNvPr>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184" name="【市民会館】&#10;有形固定資産減価償却率最大値テキスト">
          <a:extLst>
            <a:ext uri="{FF2B5EF4-FFF2-40B4-BE49-F238E27FC236}">
              <a16:creationId xmlns:a16="http://schemas.microsoft.com/office/drawing/2014/main" id="{00000000-0008-0000-0200-0000B800000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77995</xdr:rowOff>
    </xdr:from>
    <xdr:ext cx="405111" cy="259045"/>
    <xdr:sp macro="" textlink="">
      <xdr:nvSpPr>
        <xdr:cNvPr id="186" name="【市民会館】&#10;有形固定資産減価償却率平均値テキスト">
          <a:extLst>
            <a:ext uri="{FF2B5EF4-FFF2-40B4-BE49-F238E27FC236}">
              <a16:creationId xmlns:a16="http://schemas.microsoft.com/office/drawing/2014/main" id="{00000000-0008-0000-0200-0000BA000000}"/>
            </a:ext>
          </a:extLst>
        </xdr:cNvPr>
        <xdr:cNvSpPr txBox="1"/>
      </xdr:nvSpPr>
      <xdr:spPr>
        <a:xfrm>
          <a:off x="4673600" y="1756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187" name="フローチャート: 判断 186">
          <a:extLst>
            <a:ext uri="{FF2B5EF4-FFF2-40B4-BE49-F238E27FC236}">
              <a16:creationId xmlns:a16="http://schemas.microsoft.com/office/drawing/2014/main" id="{00000000-0008-0000-0200-0000BB000000}"/>
            </a:ext>
          </a:extLst>
        </xdr:cNvPr>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188" name="フローチャート: 判断 187">
          <a:extLst>
            <a:ext uri="{FF2B5EF4-FFF2-40B4-BE49-F238E27FC236}">
              <a16:creationId xmlns:a16="http://schemas.microsoft.com/office/drawing/2014/main" id="{00000000-0008-0000-0200-0000BC000000}"/>
            </a:ext>
          </a:extLst>
        </xdr:cNvPr>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54373</xdr:rowOff>
    </xdr:from>
    <xdr:ext cx="405111" cy="259045"/>
    <xdr:sp macro="" textlink="">
      <xdr:nvSpPr>
        <xdr:cNvPr id="189" name="n_1aveValue【市民会館】&#10;有形固定資産減価償却率">
          <a:extLst>
            <a:ext uri="{FF2B5EF4-FFF2-40B4-BE49-F238E27FC236}">
              <a16:creationId xmlns:a16="http://schemas.microsoft.com/office/drawing/2014/main" id="{00000000-0008-0000-0200-0000BD000000}"/>
            </a:ext>
          </a:extLst>
        </xdr:cNvPr>
        <xdr:cNvSpPr txBox="1"/>
      </xdr:nvSpPr>
      <xdr:spPr>
        <a:xfrm>
          <a:off x="3582044" y="1754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72662</xdr:rowOff>
    </xdr:from>
    <xdr:ext cx="405111" cy="259045"/>
    <xdr:sp macro="" textlink="">
      <xdr:nvSpPr>
        <xdr:cNvPr id="191" name="n_2aveValue【市民会館】&#10;有形固定資産減価償却率">
          <a:extLst>
            <a:ext uri="{FF2B5EF4-FFF2-40B4-BE49-F238E27FC236}">
              <a16:creationId xmlns:a16="http://schemas.microsoft.com/office/drawing/2014/main" id="{00000000-0008-0000-0200-0000BF000000}"/>
            </a:ext>
          </a:extLst>
        </xdr:cNvPr>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48261</xdr:rowOff>
    </xdr:from>
    <xdr:to>
      <xdr:col>24</xdr:col>
      <xdr:colOff>114300</xdr:colOff>
      <xdr:row>107</xdr:row>
      <xdr:rowOff>149861</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4584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134638</xdr:rowOff>
    </xdr:from>
    <xdr:ext cx="405111" cy="259045"/>
    <xdr:sp macro="" textlink="">
      <xdr:nvSpPr>
        <xdr:cNvPr id="198" name="【市民会館】&#10;有形固定資産減価償却率該当値テキスト">
          <a:extLst>
            <a:ext uri="{FF2B5EF4-FFF2-40B4-BE49-F238E27FC236}">
              <a16:creationId xmlns:a16="http://schemas.microsoft.com/office/drawing/2014/main" id="{00000000-0008-0000-0200-0000C6000000}"/>
            </a:ext>
          </a:extLst>
        </xdr:cNvPr>
        <xdr:cNvSpPr txBox="1"/>
      </xdr:nvSpPr>
      <xdr:spPr>
        <a:xfrm>
          <a:off x="4673600" y="1830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98552</xdr:rowOff>
    </xdr:from>
    <xdr:to>
      <xdr:col>20</xdr:col>
      <xdr:colOff>38100</xdr:colOff>
      <xdr:row>108</xdr:row>
      <xdr:rowOff>28702</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3746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99061</xdr:rowOff>
    </xdr:from>
    <xdr:to>
      <xdr:col>24</xdr:col>
      <xdr:colOff>63500</xdr:colOff>
      <xdr:row>107</xdr:row>
      <xdr:rowOff>149352</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flipV="1">
          <a:off x="3797300" y="1844421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151130</xdr:rowOff>
    </xdr:from>
    <xdr:to>
      <xdr:col>15</xdr:col>
      <xdr:colOff>101600</xdr:colOff>
      <xdr:row>108</xdr:row>
      <xdr:rowOff>81280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2857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149352</xdr:rowOff>
    </xdr:from>
    <xdr:to>
      <xdr:col>19</xdr:col>
      <xdr:colOff>177800</xdr:colOff>
      <xdr:row>108</xdr:row>
      <xdr:rowOff>30480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flipV="1">
          <a:off x="2908300" y="1849450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19829</xdr:rowOff>
    </xdr:from>
    <xdr:ext cx="405111" cy="259045"/>
    <xdr:sp macro="" textlink="">
      <xdr:nvSpPr>
        <xdr:cNvPr id="203" name="n_1mainValue【市民会館】&#10;有形固定資産減価償却率">
          <a:extLst>
            <a:ext uri="{FF2B5EF4-FFF2-40B4-BE49-F238E27FC236}">
              <a16:creationId xmlns:a16="http://schemas.microsoft.com/office/drawing/2014/main" id="{00000000-0008-0000-0200-0000CB000000}"/>
            </a:ext>
          </a:extLst>
        </xdr:cNvPr>
        <xdr:cNvSpPr txBox="1"/>
      </xdr:nvSpPr>
      <xdr:spPr>
        <a:xfrm>
          <a:off x="3582044" y="1853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72407</xdr:rowOff>
    </xdr:from>
    <xdr:ext cx="405111" cy="259045"/>
    <xdr:sp macro="" textlink="">
      <xdr:nvSpPr>
        <xdr:cNvPr id="204" name="n_2mainValue【市民会館】&#10;有形固定資産減価償却率">
          <a:extLst>
            <a:ext uri="{FF2B5EF4-FFF2-40B4-BE49-F238E27FC236}">
              <a16:creationId xmlns:a16="http://schemas.microsoft.com/office/drawing/2014/main" id="{00000000-0008-0000-0200-0000CC000000}"/>
            </a:ext>
          </a:extLst>
        </xdr:cNvPr>
        <xdr:cNvSpPr txBox="1"/>
      </xdr:nvSpPr>
      <xdr:spPr>
        <a:xfrm>
          <a:off x="2705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7" name="【市民会館】&#10;一人当たり面積グラフ枠">
          <a:extLst>
            <a:ext uri="{FF2B5EF4-FFF2-40B4-BE49-F238E27FC236}">
              <a16:creationId xmlns:a16="http://schemas.microsoft.com/office/drawing/2014/main" id="{00000000-0008-0000-0200-0000E3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29" name="【市民会館】&#10;一人当たり面積最小値テキスト">
          <a:extLst>
            <a:ext uri="{FF2B5EF4-FFF2-40B4-BE49-F238E27FC236}">
              <a16:creationId xmlns:a16="http://schemas.microsoft.com/office/drawing/2014/main" id="{00000000-0008-0000-0200-0000E5000000}"/>
            </a:ext>
          </a:extLst>
        </xdr:cNvPr>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31" name="【市民会館】&#10;一人当たり面積最大値テキスト">
          <a:extLst>
            <a:ext uri="{FF2B5EF4-FFF2-40B4-BE49-F238E27FC236}">
              <a16:creationId xmlns:a16="http://schemas.microsoft.com/office/drawing/2014/main" id="{00000000-0008-0000-0200-0000E7000000}"/>
            </a:ext>
          </a:extLst>
        </xdr:cNvPr>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38752</xdr:rowOff>
    </xdr:from>
    <xdr:ext cx="469744" cy="259045"/>
    <xdr:sp macro="" textlink="">
      <xdr:nvSpPr>
        <xdr:cNvPr id="233" name="【市民会館】&#10;一人当たり面積平均値テキスト">
          <a:extLst>
            <a:ext uri="{FF2B5EF4-FFF2-40B4-BE49-F238E27FC236}">
              <a16:creationId xmlns:a16="http://schemas.microsoft.com/office/drawing/2014/main" id="{00000000-0008-0000-0200-0000E9000000}"/>
            </a:ext>
          </a:extLst>
        </xdr:cNvPr>
        <xdr:cNvSpPr txBox="1"/>
      </xdr:nvSpPr>
      <xdr:spPr>
        <a:xfrm>
          <a:off x="10515600" y="17869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10177</xdr:rowOff>
    </xdr:from>
    <xdr:ext cx="469744" cy="259045"/>
    <xdr:sp macro="" textlink="">
      <xdr:nvSpPr>
        <xdr:cNvPr id="236" name="n_1aveValue【市民会館】&#10;一人当たり面積">
          <a:extLst>
            <a:ext uri="{FF2B5EF4-FFF2-40B4-BE49-F238E27FC236}">
              <a16:creationId xmlns:a16="http://schemas.microsoft.com/office/drawing/2014/main" id="{00000000-0008-0000-0200-0000EC000000}"/>
            </a:ext>
          </a:extLst>
        </xdr:cNvPr>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153036</xdr:rowOff>
    </xdr:from>
    <xdr:to>
      <xdr:col>46</xdr:col>
      <xdr:colOff>38100</xdr:colOff>
      <xdr:row>106</xdr:row>
      <xdr:rowOff>83186</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8699500" y="1815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99713</xdr:rowOff>
    </xdr:from>
    <xdr:ext cx="469744" cy="259045"/>
    <xdr:sp macro="" textlink="">
      <xdr:nvSpPr>
        <xdr:cNvPr id="238" name="n_2aveValue【市民会館】&#10;一人当たり面積">
          <a:extLst>
            <a:ext uri="{FF2B5EF4-FFF2-40B4-BE49-F238E27FC236}">
              <a16:creationId xmlns:a16="http://schemas.microsoft.com/office/drawing/2014/main" id="{00000000-0008-0000-0200-0000EE000000}"/>
            </a:ext>
          </a:extLst>
        </xdr:cNvPr>
        <xdr:cNvSpPr txBox="1"/>
      </xdr:nvSpPr>
      <xdr:spPr>
        <a:xfrm>
          <a:off x="85154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57786</xdr:rowOff>
    </xdr:from>
    <xdr:to>
      <xdr:col>55</xdr:col>
      <xdr:colOff>50800</xdr:colOff>
      <xdr:row>106</xdr:row>
      <xdr:rowOff>159386</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144163</xdr:rowOff>
    </xdr:from>
    <xdr:ext cx="469744" cy="259045"/>
    <xdr:sp macro="" textlink="">
      <xdr:nvSpPr>
        <xdr:cNvPr id="245" name="【市民会館】&#10;一人当たり面積該当値テキスト">
          <a:extLst>
            <a:ext uri="{FF2B5EF4-FFF2-40B4-BE49-F238E27FC236}">
              <a16:creationId xmlns:a16="http://schemas.microsoft.com/office/drawing/2014/main" id="{00000000-0008-0000-0200-0000F5000000}"/>
            </a:ext>
          </a:extLst>
        </xdr:cNvPr>
        <xdr:cNvSpPr txBox="1"/>
      </xdr:nvSpPr>
      <xdr:spPr>
        <a:xfrm>
          <a:off x="10515600" y="1814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108586</xdr:rowOff>
    </xdr:from>
    <xdr:to>
      <xdr:col>55</xdr:col>
      <xdr:colOff>0</xdr:colOff>
      <xdr:row>106</xdr:row>
      <xdr:rowOff>114300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82822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69214</xdr:rowOff>
    </xdr:from>
    <xdr:to>
      <xdr:col>46</xdr:col>
      <xdr:colOff>38100</xdr:colOff>
      <xdr:row>106</xdr:row>
      <xdr:rowOff>170814</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120014</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82880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156227</xdr:rowOff>
    </xdr:from>
    <xdr:ext cx="469744" cy="259045"/>
    <xdr:sp macro="" textlink="">
      <xdr:nvSpPr>
        <xdr:cNvPr id="250" name="n_1mainValue【市民会館】&#10;一人当たり面積">
          <a:extLst>
            <a:ext uri="{FF2B5EF4-FFF2-40B4-BE49-F238E27FC236}">
              <a16:creationId xmlns:a16="http://schemas.microsoft.com/office/drawing/2014/main" id="{00000000-0008-0000-0200-0000FA000000}"/>
            </a:ext>
          </a:extLst>
        </xdr:cNvPr>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161941</xdr:rowOff>
    </xdr:from>
    <xdr:ext cx="469744" cy="259045"/>
    <xdr:sp macro="" textlink="">
      <xdr:nvSpPr>
        <xdr:cNvPr id="251" name="n_2mainValue【市民会館】&#10;一人当たり面積">
          <a:extLst>
            <a:ext uri="{FF2B5EF4-FFF2-40B4-BE49-F238E27FC236}">
              <a16:creationId xmlns:a16="http://schemas.microsoft.com/office/drawing/2014/main" id="{00000000-0008-0000-0200-0000FB000000}"/>
            </a:ext>
          </a:extLst>
        </xdr:cNvPr>
        <xdr:cNvSpPr txBox="1"/>
      </xdr:nvSpPr>
      <xdr:spPr>
        <a:xfrm>
          <a:off x="8515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5" name="【一般廃棄物処理施設】&#10;有形固定資産減価償却率グラフ枠">
          <a:extLst>
            <a:ext uri="{FF2B5EF4-FFF2-40B4-BE49-F238E27FC236}">
              <a16:creationId xmlns:a16="http://schemas.microsoft.com/office/drawing/2014/main" id="{00000000-0008-0000-0200-00001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277" name="【一般廃棄物処理施設】&#10;有形固定資産減価償却率最小値テキスト">
          <a:extLst>
            <a:ext uri="{FF2B5EF4-FFF2-40B4-BE49-F238E27FC236}">
              <a16:creationId xmlns:a16="http://schemas.microsoft.com/office/drawing/2014/main" id="{00000000-0008-0000-0200-000015010000}"/>
            </a:ext>
          </a:extLst>
        </xdr:cNvPr>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279" name="【一般廃棄物処理施設】&#10;有形固定資産減価償却率最大値テキスト">
          <a:extLst>
            <a:ext uri="{FF2B5EF4-FFF2-40B4-BE49-F238E27FC236}">
              <a16:creationId xmlns:a16="http://schemas.microsoft.com/office/drawing/2014/main" id="{00000000-0008-0000-0200-000017010000}"/>
            </a:ext>
          </a:extLst>
        </xdr:cNvPr>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82567</xdr:rowOff>
    </xdr:from>
    <xdr:ext cx="405111" cy="259045"/>
    <xdr:sp macro="" textlink="">
      <xdr:nvSpPr>
        <xdr:cNvPr id="281" name="【一般廃棄物処理施設】&#10;有形固定資産減価償却率平均値テキスト">
          <a:extLst>
            <a:ext uri="{FF2B5EF4-FFF2-40B4-BE49-F238E27FC236}">
              <a16:creationId xmlns:a16="http://schemas.microsoft.com/office/drawing/2014/main" id="{00000000-0008-0000-0200-000019010000}"/>
            </a:ext>
          </a:extLst>
        </xdr:cNvPr>
        <xdr:cNvSpPr txBox="1"/>
      </xdr:nvSpPr>
      <xdr:spPr>
        <a:xfrm>
          <a:off x="16357600" y="608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284" name="n_1aveValue【一般廃棄物処理施設】&#10;有形固定資産減価償却率">
          <a:extLst>
            <a:ext uri="{FF2B5EF4-FFF2-40B4-BE49-F238E27FC236}">
              <a16:creationId xmlns:a16="http://schemas.microsoft.com/office/drawing/2014/main" id="{00000000-0008-0000-0200-00001C010000}"/>
            </a:ext>
          </a:extLst>
        </xdr:cNvPr>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57785</xdr:rowOff>
    </xdr:from>
    <xdr:to>
      <xdr:col>76</xdr:col>
      <xdr:colOff>165100</xdr:colOff>
      <xdr:row>37</xdr:row>
      <xdr:rowOff>159385</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4462</xdr:rowOff>
    </xdr:from>
    <xdr:ext cx="405111" cy="259045"/>
    <xdr:sp macro="" textlink="">
      <xdr:nvSpPr>
        <xdr:cNvPr id="286" name="n_2aveValue【一般廃棄物処理施設】&#10;有形固定資産減価償却率">
          <a:extLst>
            <a:ext uri="{FF2B5EF4-FFF2-40B4-BE49-F238E27FC236}">
              <a16:creationId xmlns:a16="http://schemas.microsoft.com/office/drawing/2014/main" id="{00000000-0008-0000-0200-00001E010000}"/>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16268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139082</xdr:rowOff>
    </xdr:from>
    <xdr:ext cx="405111" cy="259045"/>
    <xdr:sp macro="" textlink="">
      <xdr:nvSpPr>
        <xdr:cNvPr id="293" name="【一般廃棄物処理施設】&#10;有形固定資産減価償却率該当値テキスト">
          <a:extLst>
            <a:ext uri="{FF2B5EF4-FFF2-40B4-BE49-F238E27FC236}">
              <a16:creationId xmlns:a16="http://schemas.microsoft.com/office/drawing/2014/main" id="{00000000-0008-0000-0200-000025010000}"/>
            </a:ext>
          </a:extLst>
        </xdr:cNvPr>
        <xdr:cNvSpPr txBox="1"/>
      </xdr:nvSpPr>
      <xdr:spPr>
        <a:xfrm>
          <a:off x="16357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160655</xdr:rowOff>
    </xdr:from>
    <xdr:to>
      <xdr:col>81</xdr:col>
      <xdr:colOff>101600</xdr:colOff>
      <xdr:row>38</xdr:row>
      <xdr:rowOff>90805</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5430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40005</xdr:rowOff>
    </xdr:from>
    <xdr:to>
      <xdr:col>85</xdr:col>
      <xdr:colOff>127000</xdr:colOff>
      <xdr:row>38</xdr:row>
      <xdr:rowOff>40005</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15481300" y="6555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81932</xdr:rowOff>
    </xdr:from>
    <xdr:ext cx="405111" cy="259045"/>
    <xdr:sp macro="" textlink="">
      <xdr:nvSpPr>
        <xdr:cNvPr id="296" name="n_1mainValue【一般廃棄物処理施設】&#10;有形固定資産減価償却率">
          <a:extLst>
            <a:ext uri="{FF2B5EF4-FFF2-40B4-BE49-F238E27FC236}">
              <a16:creationId xmlns:a16="http://schemas.microsoft.com/office/drawing/2014/main" id="{00000000-0008-0000-0200-000028010000}"/>
            </a:ext>
          </a:extLst>
        </xdr:cNvPr>
        <xdr:cNvSpPr txBox="1"/>
      </xdr:nvSpPr>
      <xdr:spPr>
        <a:xfrm>
          <a:off x="15266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7" name="【一般廃棄物処理施設】&#10;一人当たり有形固定資産（償却資産）額グラフ枠">
          <a:extLst>
            <a:ext uri="{FF2B5EF4-FFF2-40B4-BE49-F238E27FC236}">
              <a16:creationId xmlns:a16="http://schemas.microsoft.com/office/drawing/2014/main" id="{00000000-0008-0000-0200-00003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19" name="【一般廃棄物処理施設】&#10;一人当たり有形固定資産（償却資産）額最小値テキスト">
          <a:extLst>
            <a:ext uri="{FF2B5EF4-FFF2-40B4-BE49-F238E27FC236}">
              <a16:creationId xmlns:a16="http://schemas.microsoft.com/office/drawing/2014/main" id="{00000000-0008-0000-0200-00003F010000}"/>
            </a:ext>
          </a:extLst>
        </xdr:cNvPr>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21" name="【一般廃棄物処理施設】&#10;一人当たり有形固定資産（償却資産）額最大値テキスト">
          <a:extLst>
            <a:ext uri="{FF2B5EF4-FFF2-40B4-BE49-F238E27FC236}">
              <a16:creationId xmlns:a16="http://schemas.microsoft.com/office/drawing/2014/main" id="{00000000-0008-0000-0200-000041010000}"/>
            </a:ext>
          </a:extLst>
        </xdr:cNvPr>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107512</xdr:rowOff>
    </xdr:from>
    <xdr:ext cx="599010" cy="259045"/>
    <xdr:sp macro="" textlink="">
      <xdr:nvSpPr>
        <xdr:cNvPr id="323" name="【一般廃棄物処理施設】&#10;一人当たり有形固定資産（償却資産）額平均値テキスト">
          <a:extLst>
            <a:ext uri="{FF2B5EF4-FFF2-40B4-BE49-F238E27FC236}">
              <a16:creationId xmlns:a16="http://schemas.microsoft.com/office/drawing/2014/main" id="{00000000-0008-0000-0200-000043010000}"/>
            </a:ext>
          </a:extLst>
        </xdr:cNvPr>
        <xdr:cNvSpPr txBox="1"/>
      </xdr:nvSpPr>
      <xdr:spPr>
        <a:xfrm>
          <a:off x="22199600" y="6622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326" name="n_1aveValue【一般廃棄物処理施設】&#10;一人当たり有形固定資産（償却資産）額">
          <a:extLst>
            <a:ext uri="{FF2B5EF4-FFF2-40B4-BE49-F238E27FC236}">
              <a16:creationId xmlns:a16="http://schemas.microsoft.com/office/drawing/2014/main" id="{00000000-0008-0000-0200-000046010000}"/>
            </a:ext>
          </a:extLst>
        </xdr:cNvPr>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22462</xdr:rowOff>
    </xdr:from>
    <xdr:to>
      <xdr:col>107</xdr:col>
      <xdr:colOff>101600</xdr:colOff>
      <xdr:row>40</xdr:row>
      <xdr:rowOff>124062</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20383500" y="688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140589</xdr:rowOff>
    </xdr:from>
    <xdr:ext cx="599010" cy="259045"/>
    <xdr:sp macro="" textlink="">
      <xdr:nvSpPr>
        <xdr:cNvPr id="328" name="n_2aveValue【一般廃棄物処理施設】&#10;一人当たり有形固定資産（償却資産）額">
          <a:extLst>
            <a:ext uri="{FF2B5EF4-FFF2-40B4-BE49-F238E27FC236}">
              <a16:creationId xmlns:a16="http://schemas.microsoft.com/office/drawing/2014/main" id="{00000000-0008-0000-0200-000048010000}"/>
            </a:ext>
          </a:extLst>
        </xdr:cNvPr>
        <xdr:cNvSpPr txBox="1"/>
      </xdr:nvSpPr>
      <xdr:spPr>
        <a:xfrm>
          <a:off x="20134795" y="665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10493</xdr:rowOff>
    </xdr:from>
    <xdr:to>
      <xdr:col>116</xdr:col>
      <xdr:colOff>114300</xdr:colOff>
      <xdr:row>40</xdr:row>
      <xdr:rowOff>112093</xdr:rowOff>
    </xdr:to>
    <xdr:sp macro="" textlink="">
      <xdr:nvSpPr>
        <xdr:cNvPr id="334" name="楕円 333">
          <a:extLst>
            <a:ext uri="{FF2B5EF4-FFF2-40B4-BE49-F238E27FC236}">
              <a16:creationId xmlns:a16="http://schemas.microsoft.com/office/drawing/2014/main" id="{00000000-0008-0000-0200-00004E010000}"/>
            </a:ext>
          </a:extLst>
        </xdr:cNvPr>
        <xdr:cNvSpPr/>
      </xdr:nvSpPr>
      <xdr:spPr>
        <a:xfrm>
          <a:off x="22110700" y="686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160370</xdr:rowOff>
    </xdr:from>
    <xdr:ext cx="599010" cy="259045"/>
    <xdr:sp macro="" textlink="">
      <xdr:nvSpPr>
        <xdr:cNvPr id="335" name="【一般廃棄物処理施設】&#10;一人当たり有形固定資産（償却資産）額該当値テキスト">
          <a:extLst>
            <a:ext uri="{FF2B5EF4-FFF2-40B4-BE49-F238E27FC236}">
              <a16:creationId xmlns:a16="http://schemas.microsoft.com/office/drawing/2014/main" id="{00000000-0008-0000-0200-00004F010000}"/>
            </a:ext>
          </a:extLst>
        </xdr:cNvPr>
        <xdr:cNvSpPr txBox="1"/>
      </xdr:nvSpPr>
      <xdr:spPr>
        <a:xfrm>
          <a:off x="22199600" y="684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13444</xdr:rowOff>
    </xdr:from>
    <xdr:to>
      <xdr:col>112</xdr:col>
      <xdr:colOff>38100</xdr:colOff>
      <xdr:row>40</xdr:row>
      <xdr:rowOff>115044</xdr:rowOff>
    </xdr:to>
    <xdr:sp macro="" textlink="">
      <xdr:nvSpPr>
        <xdr:cNvPr id="336" name="楕円 335">
          <a:extLst>
            <a:ext uri="{FF2B5EF4-FFF2-40B4-BE49-F238E27FC236}">
              <a16:creationId xmlns:a16="http://schemas.microsoft.com/office/drawing/2014/main" id="{00000000-0008-0000-0200-000050010000}"/>
            </a:ext>
          </a:extLst>
        </xdr:cNvPr>
        <xdr:cNvSpPr/>
      </xdr:nvSpPr>
      <xdr:spPr>
        <a:xfrm>
          <a:off x="21272500" y="68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61293</xdr:rowOff>
    </xdr:from>
    <xdr:to>
      <xdr:col>116</xdr:col>
      <xdr:colOff>63500</xdr:colOff>
      <xdr:row>40</xdr:row>
      <xdr:rowOff>64244</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21323300" y="6919293"/>
          <a:ext cx="8382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106171</xdr:rowOff>
    </xdr:from>
    <xdr:ext cx="599010" cy="259045"/>
    <xdr:sp macro="" textlink="">
      <xdr:nvSpPr>
        <xdr:cNvPr id="338" name="n_1mainValue【一般廃棄物処理施設】&#10;一人当たり有形固定資産（償却資産）額">
          <a:extLst>
            <a:ext uri="{FF2B5EF4-FFF2-40B4-BE49-F238E27FC236}">
              <a16:creationId xmlns:a16="http://schemas.microsoft.com/office/drawing/2014/main" id="{00000000-0008-0000-0200-000052010000}"/>
            </a:ext>
          </a:extLst>
        </xdr:cNvPr>
        <xdr:cNvSpPr txBox="1"/>
      </xdr:nvSpPr>
      <xdr:spPr>
        <a:xfrm>
          <a:off x="21011095" y="696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9" name="【消防施設】&#10;有形固定資産減価償却率グラフ枠">
          <a:extLst>
            <a:ext uri="{FF2B5EF4-FFF2-40B4-BE49-F238E27FC236}">
              <a16:creationId xmlns:a16="http://schemas.microsoft.com/office/drawing/2014/main" id="{00000000-0008-0000-0200-00007B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381" name="【消防施設】&#10;有形固定資産減価償却率最小値テキスト">
          <a:extLst>
            <a:ext uri="{FF2B5EF4-FFF2-40B4-BE49-F238E27FC236}">
              <a16:creationId xmlns:a16="http://schemas.microsoft.com/office/drawing/2014/main" id="{00000000-0008-0000-0200-00007D010000}"/>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383" name="【消防施設】&#10;有形固定資産減価償却率最大値テキスト">
          <a:extLst>
            <a:ext uri="{FF2B5EF4-FFF2-40B4-BE49-F238E27FC236}">
              <a16:creationId xmlns:a16="http://schemas.microsoft.com/office/drawing/2014/main" id="{00000000-0008-0000-0200-00007F010000}"/>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104883</xdr:rowOff>
    </xdr:from>
    <xdr:ext cx="405111" cy="259045"/>
    <xdr:sp macro="" textlink="">
      <xdr:nvSpPr>
        <xdr:cNvPr id="385" name="【消防施設】&#10;有形固定資産減価償却率平均値テキスト">
          <a:extLst>
            <a:ext uri="{FF2B5EF4-FFF2-40B4-BE49-F238E27FC236}">
              <a16:creationId xmlns:a16="http://schemas.microsoft.com/office/drawing/2014/main" id="{00000000-0008-0000-0200-000081010000}"/>
            </a:ext>
          </a:extLst>
        </xdr:cNvPr>
        <xdr:cNvSpPr txBox="1"/>
      </xdr:nvSpPr>
      <xdr:spPr>
        <a:xfrm>
          <a:off x="16357600" y="1382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164209</xdr:rowOff>
    </xdr:from>
    <xdr:ext cx="405111" cy="259045"/>
    <xdr:sp macro="" textlink="">
      <xdr:nvSpPr>
        <xdr:cNvPr id="388" name="n_1aveValue【消防施設】&#10;有形固定資産減価償却率">
          <a:extLst>
            <a:ext uri="{FF2B5EF4-FFF2-40B4-BE49-F238E27FC236}">
              <a16:creationId xmlns:a16="http://schemas.microsoft.com/office/drawing/2014/main" id="{00000000-0008-0000-0200-000084010000}"/>
            </a:ext>
          </a:extLst>
        </xdr:cNvPr>
        <xdr:cNvSpPr txBox="1"/>
      </xdr:nvSpPr>
      <xdr:spPr>
        <a:xfrm>
          <a:off x="152660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390" name="n_2aveValue【消防施設】&#10;有形固定資産減価償却率">
          <a:extLst>
            <a:ext uri="{FF2B5EF4-FFF2-40B4-BE49-F238E27FC236}">
              <a16:creationId xmlns:a16="http://schemas.microsoft.com/office/drawing/2014/main" id="{00000000-0008-0000-0200-00008601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109764</xdr:rowOff>
    </xdr:from>
    <xdr:to>
      <xdr:col>85</xdr:col>
      <xdr:colOff>177800</xdr:colOff>
      <xdr:row>82</xdr:row>
      <xdr:rowOff>39914</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6268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88191</xdr:rowOff>
    </xdr:from>
    <xdr:ext cx="405111" cy="259045"/>
    <xdr:sp macro="" textlink="">
      <xdr:nvSpPr>
        <xdr:cNvPr id="397" name="【消防施設】&#10;有形固定資産減価償却率該当値テキスト">
          <a:extLst>
            <a:ext uri="{FF2B5EF4-FFF2-40B4-BE49-F238E27FC236}">
              <a16:creationId xmlns:a16="http://schemas.microsoft.com/office/drawing/2014/main" id="{00000000-0008-0000-0200-00008D010000}"/>
            </a:ext>
          </a:extLst>
        </xdr:cNvPr>
        <xdr:cNvSpPr txBox="1"/>
      </xdr:nvSpPr>
      <xdr:spPr>
        <a:xfrm>
          <a:off x="16357600"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160564</xdr:rowOff>
    </xdr:from>
    <xdr:to>
      <xdr:col>85</xdr:col>
      <xdr:colOff>127000</xdr:colOff>
      <xdr:row>82</xdr:row>
      <xdr:rowOff>26670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15481300" y="1404801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132624</xdr:rowOff>
    </xdr:from>
    <xdr:to>
      <xdr:col>76</xdr:col>
      <xdr:colOff>165100</xdr:colOff>
      <xdr:row>85</xdr:row>
      <xdr:rowOff>62774</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4541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85</xdr:row>
      <xdr:rowOff>11974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4592300" y="14085570"/>
          <a:ext cx="889000" cy="4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402" name="n_1mainValue【消防施設】&#10;有形固定資産減価償却率">
          <a:extLst>
            <a:ext uri="{FF2B5EF4-FFF2-40B4-BE49-F238E27FC236}">
              <a16:creationId xmlns:a16="http://schemas.microsoft.com/office/drawing/2014/main" id="{00000000-0008-0000-0200-000092010000}"/>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53901</xdr:rowOff>
    </xdr:from>
    <xdr:ext cx="405111" cy="259045"/>
    <xdr:sp macro="" textlink="">
      <xdr:nvSpPr>
        <xdr:cNvPr id="403" name="n_2mainValue【消防施設】&#10;有形固定資産減価償却率">
          <a:extLst>
            <a:ext uri="{FF2B5EF4-FFF2-40B4-BE49-F238E27FC236}">
              <a16:creationId xmlns:a16="http://schemas.microsoft.com/office/drawing/2014/main" id="{00000000-0008-0000-0200-000093010000}"/>
            </a:ext>
          </a:extLst>
        </xdr:cNvPr>
        <xdr:cNvSpPr txBox="1"/>
      </xdr:nvSpPr>
      <xdr:spPr>
        <a:xfrm>
          <a:off x="143897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8" name="【消防施設】&#10;一人当たり面積グラフ枠">
          <a:extLst>
            <a:ext uri="{FF2B5EF4-FFF2-40B4-BE49-F238E27FC236}">
              <a16:creationId xmlns:a16="http://schemas.microsoft.com/office/drawing/2014/main" id="{00000000-0008-0000-0200-0000A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430" name="【消防施設】&#10;一人当たり面積最小値テキスト">
          <a:extLst>
            <a:ext uri="{FF2B5EF4-FFF2-40B4-BE49-F238E27FC236}">
              <a16:creationId xmlns:a16="http://schemas.microsoft.com/office/drawing/2014/main" id="{00000000-0008-0000-0200-0000AE010000}"/>
            </a:ext>
          </a:extLst>
        </xdr:cNvPr>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432" name="【消防施設】&#10;一人当たり面積最大値テキスト">
          <a:extLst>
            <a:ext uri="{FF2B5EF4-FFF2-40B4-BE49-F238E27FC236}">
              <a16:creationId xmlns:a16="http://schemas.microsoft.com/office/drawing/2014/main" id="{00000000-0008-0000-0200-0000B0010000}"/>
            </a:ext>
          </a:extLst>
        </xdr:cNvPr>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434" name="【消防施設】&#10;一人当たり面積平均値テキスト">
          <a:extLst>
            <a:ext uri="{FF2B5EF4-FFF2-40B4-BE49-F238E27FC236}">
              <a16:creationId xmlns:a16="http://schemas.microsoft.com/office/drawing/2014/main" id="{00000000-0008-0000-0200-0000B2010000}"/>
            </a:ext>
          </a:extLst>
        </xdr:cNvPr>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437" name="n_1aveValue【消防施設】&#10;一人当たり面積">
          <a:extLst>
            <a:ext uri="{FF2B5EF4-FFF2-40B4-BE49-F238E27FC236}">
              <a16:creationId xmlns:a16="http://schemas.microsoft.com/office/drawing/2014/main" id="{00000000-0008-0000-0200-0000B501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140788</xdr:rowOff>
    </xdr:from>
    <xdr:to>
      <xdr:col>107</xdr:col>
      <xdr:colOff>101600</xdr:colOff>
      <xdr:row>85</xdr:row>
      <xdr:rowOff>70938</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203835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87465</xdr:rowOff>
    </xdr:from>
    <xdr:ext cx="469744" cy="259045"/>
    <xdr:sp macro="" textlink="">
      <xdr:nvSpPr>
        <xdr:cNvPr id="439" name="n_2aveValue【消防施設】&#10;一人当たり面積">
          <a:extLst>
            <a:ext uri="{FF2B5EF4-FFF2-40B4-BE49-F238E27FC236}">
              <a16:creationId xmlns:a16="http://schemas.microsoft.com/office/drawing/2014/main" id="{00000000-0008-0000-0200-0000B7010000}"/>
            </a:ext>
          </a:extLst>
        </xdr:cNvPr>
        <xdr:cNvSpPr txBox="1"/>
      </xdr:nvSpPr>
      <xdr:spPr>
        <a:xfrm>
          <a:off x="20199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148952</xdr:rowOff>
    </xdr:from>
    <xdr:to>
      <xdr:col>116</xdr:col>
      <xdr:colOff>114300</xdr:colOff>
      <xdr:row>78</xdr:row>
      <xdr:rowOff>79102</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22110700" y="133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101979</xdr:rowOff>
    </xdr:from>
    <xdr:ext cx="469744" cy="259045"/>
    <xdr:sp macro="" textlink="">
      <xdr:nvSpPr>
        <xdr:cNvPr id="446" name="【消防施設】&#10;一人当たり面積該当値テキスト">
          <a:extLst>
            <a:ext uri="{FF2B5EF4-FFF2-40B4-BE49-F238E27FC236}">
              <a16:creationId xmlns:a16="http://schemas.microsoft.com/office/drawing/2014/main" id="{00000000-0008-0000-0200-0000BE010000}"/>
            </a:ext>
          </a:extLst>
        </xdr:cNvPr>
        <xdr:cNvSpPr txBox="1"/>
      </xdr:nvSpPr>
      <xdr:spPr>
        <a:xfrm>
          <a:off x="22199600" y="133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168548</xdr:rowOff>
    </xdr:from>
    <xdr:to>
      <xdr:col>112</xdr:col>
      <xdr:colOff>38100</xdr:colOff>
      <xdr:row>78</xdr:row>
      <xdr:rowOff>98698</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21272500" y="133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28302</xdr:rowOff>
    </xdr:from>
    <xdr:to>
      <xdr:col>116</xdr:col>
      <xdr:colOff>63500</xdr:colOff>
      <xdr:row>78</xdr:row>
      <xdr:rowOff>47898</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21323300" y="13401402"/>
          <a:ext cx="8382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160382</xdr:rowOff>
    </xdr:from>
    <xdr:to>
      <xdr:col>107</xdr:col>
      <xdr:colOff>101600</xdr:colOff>
      <xdr:row>85</xdr:row>
      <xdr:rowOff>90532</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20383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47898</xdr:rowOff>
    </xdr:from>
    <xdr:to>
      <xdr:col>111</xdr:col>
      <xdr:colOff>177800</xdr:colOff>
      <xdr:row>85</xdr:row>
      <xdr:rowOff>39732</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flipV="1">
          <a:off x="20434300" y="13420998"/>
          <a:ext cx="889000" cy="119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115225</xdr:rowOff>
    </xdr:from>
    <xdr:ext cx="469744" cy="259045"/>
    <xdr:sp macro="" textlink="">
      <xdr:nvSpPr>
        <xdr:cNvPr id="451" name="n_1mainValue【消防施設】&#10;一人当たり面積">
          <a:extLst>
            <a:ext uri="{FF2B5EF4-FFF2-40B4-BE49-F238E27FC236}">
              <a16:creationId xmlns:a16="http://schemas.microsoft.com/office/drawing/2014/main" id="{00000000-0008-0000-0200-0000C3010000}"/>
            </a:ext>
          </a:extLst>
        </xdr:cNvPr>
        <xdr:cNvSpPr txBox="1"/>
      </xdr:nvSpPr>
      <xdr:spPr>
        <a:xfrm>
          <a:off x="21075727" y="1314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81659</xdr:rowOff>
    </xdr:from>
    <xdr:ext cx="469744" cy="259045"/>
    <xdr:sp macro="" textlink="">
      <xdr:nvSpPr>
        <xdr:cNvPr id="452" name="n_2mainValue【消防施設】&#10;一人当たり面積">
          <a:extLst>
            <a:ext uri="{FF2B5EF4-FFF2-40B4-BE49-F238E27FC236}">
              <a16:creationId xmlns:a16="http://schemas.microsoft.com/office/drawing/2014/main" id="{00000000-0008-0000-0200-0000C4010000}"/>
            </a:ext>
          </a:extLst>
        </xdr:cNvPr>
        <xdr:cNvSpPr txBox="1"/>
      </xdr:nvSpPr>
      <xdr:spPr>
        <a:xfrm>
          <a:off x="201994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7" name="【庁舎】&#10;有形固定資産減価償却率グラフ枠">
          <a:extLst>
            <a:ext uri="{FF2B5EF4-FFF2-40B4-BE49-F238E27FC236}">
              <a16:creationId xmlns:a16="http://schemas.microsoft.com/office/drawing/2014/main" id="{00000000-0008-0000-0200-0000DD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479" name="【庁舎】&#10;有形固定資産減価償却率最小値テキスト">
          <a:extLst>
            <a:ext uri="{FF2B5EF4-FFF2-40B4-BE49-F238E27FC236}">
              <a16:creationId xmlns:a16="http://schemas.microsoft.com/office/drawing/2014/main" id="{00000000-0008-0000-0200-0000DF01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481" name="【庁舎】&#10;有形固定資産減価償却率最大値テキスト">
          <a:extLst>
            <a:ext uri="{FF2B5EF4-FFF2-40B4-BE49-F238E27FC236}">
              <a16:creationId xmlns:a16="http://schemas.microsoft.com/office/drawing/2014/main" id="{00000000-0008-0000-0200-0000E1010000}"/>
            </a:ext>
          </a:extLst>
        </xdr:cNvPr>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159311</xdr:rowOff>
    </xdr:from>
    <xdr:ext cx="405111" cy="259045"/>
    <xdr:sp macro="" textlink="">
      <xdr:nvSpPr>
        <xdr:cNvPr id="483" name="【庁舎】&#10;有形固定資産減価償却率平均値テキスト">
          <a:extLst>
            <a:ext uri="{FF2B5EF4-FFF2-40B4-BE49-F238E27FC236}">
              <a16:creationId xmlns:a16="http://schemas.microsoft.com/office/drawing/2014/main" id="{00000000-0008-0000-0200-0000E3010000}"/>
            </a:ext>
          </a:extLst>
        </xdr:cNvPr>
        <xdr:cNvSpPr txBox="1"/>
      </xdr:nvSpPr>
      <xdr:spPr>
        <a:xfrm>
          <a:off x="16357600" y="1764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120666</xdr:rowOff>
    </xdr:from>
    <xdr:ext cx="405111" cy="259045"/>
    <xdr:sp macro="" textlink="">
      <xdr:nvSpPr>
        <xdr:cNvPr id="486" name="n_1aveValue【庁舎】&#10;有形固定資産減価償却率">
          <a:extLst>
            <a:ext uri="{FF2B5EF4-FFF2-40B4-BE49-F238E27FC236}">
              <a16:creationId xmlns:a16="http://schemas.microsoft.com/office/drawing/2014/main" id="{00000000-0008-0000-0200-0000E601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126637</xdr:rowOff>
    </xdr:from>
    <xdr:to>
      <xdr:col>76</xdr:col>
      <xdr:colOff>165100</xdr:colOff>
      <xdr:row>104</xdr:row>
      <xdr:rowOff>56787</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4541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73314</xdr:rowOff>
    </xdr:from>
    <xdr:ext cx="405111" cy="259045"/>
    <xdr:sp macro="" textlink="">
      <xdr:nvSpPr>
        <xdr:cNvPr id="488" name="n_2aveValue【庁舎】&#10;有形固定資産減価償却率">
          <a:extLst>
            <a:ext uri="{FF2B5EF4-FFF2-40B4-BE49-F238E27FC236}">
              <a16:creationId xmlns:a16="http://schemas.microsoft.com/office/drawing/2014/main" id="{00000000-0008-0000-0200-0000E8010000}"/>
            </a:ext>
          </a:extLst>
        </xdr:cNvPr>
        <xdr:cNvSpPr txBox="1"/>
      </xdr:nvSpPr>
      <xdr:spPr>
        <a:xfrm>
          <a:off x="14389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90714</xdr:rowOff>
    </xdr:from>
    <xdr:to>
      <xdr:col>85</xdr:col>
      <xdr:colOff>177800</xdr:colOff>
      <xdr:row>107</xdr:row>
      <xdr:rowOff>20864</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6268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69141</xdr:rowOff>
    </xdr:from>
    <xdr:ext cx="405111" cy="259045"/>
    <xdr:sp macro="" textlink="">
      <xdr:nvSpPr>
        <xdr:cNvPr id="495" name="【庁舎】&#10;有形固定資産減価償却率該当値テキスト">
          <a:extLst>
            <a:ext uri="{FF2B5EF4-FFF2-40B4-BE49-F238E27FC236}">
              <a16:creationId xmlns:a16="http://schemas.microsoft.com/office/drawing/2014/main" id="{00000000-0008-0000-0200-0000EF010000}"/>
            </a:ext>
          </a:extLst>
        </xdr:cNvPr>
        <xdr:cNvSpPr txBox="1"/>
      </xdr:nvSpPr>
      <xdr:spPr>
        <a:xfrm>
          <a:off x="16357600"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125005</xdr:rowOff>
    </xdr:from>
    <xdr:to>
      <xdr:col>81</xdr:col>
      <xdr:colOff>101600</xdr:colOff>
      <xdr:row>107</xdr:row>
      <xdr:rowOff>55155</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5430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141514</xdr:rowOff>
    </xdr:from>
    <xdr:to>
      <xdr:col>85</xdr:col>
      <xdr:colOff>127000</xdr:colOff>
      <xdr:row>107</xdr:row>
      <xdr:rowOff>4355</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5481300" y="183152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xdr:rowOff>
    </xdr:from>
    <xdr:to>
      <xdr:col>76</xdr:col>
      <xdr:colOff>165100</xdr:colOff>
      <xdr:row>107</xdr:row>
      <xdr:rowOff>102507</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4541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4355</xdr:rowOff>
    </xdr:from>
    <xdr:to>
      <xdr:col>81</xdr:col>
      <xdr:colOff>50800</xdr:colOff>
      <xdr:row>107</xdr:row>
      <xdr:rowOff>51707</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4592300" y="1834950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46282</xdr:rowOff>
    </xdr:from>
    <xdr:ext cx="405111" cy="259045"/>
    <xdr:sp macro="" textlink="">
      <xdr:nvSpPr>
        <xdr:cNvPr id="500" name="n_1mainValue【庁舎】&#10;有形固定資産減価償却率">
          <a:extLst>
            <a:ext uri="{FF2B5EF4-FFF2-40B4-BE49-F238E27FC236}">
              <a16:creationId xmlns:a16="http://schemas.microsoft.com/office/drawing/2014/main" id="{00000000-0008-0000-0200-0000F4010000}"/>
            </a:ext>
          </a:extLst>
        </xdr:cNvPr>
        <xdr:cNvSpPr txBox="1"/>
      </xdr:nvSpPr>
      <xdr:spPr>
        <a:xfrm>
          <a:off x="152660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93634</xdr:rowOff>
    </xdr:from>
    <xdr:ext cx="405111" cy="259045"/>
    <xdr:sp macro="" textlink="">
      <xdr:nvSpPr>
        <xdr:cNvPr id="501" name="n_2mainValue【庁舎】&#10;有形固定資産減価償却率">
          <a:extLst>
            <a:ext uri="{FF2B5EF4-FFF2-40B4-BE49-F238E27FC236}">
              <a16:creationId xmlns:a16="http://schemas.microsoft.com/office/drawing/2014/main" id="{00000000-0008-0000-0200-0000F5010000}"/>
            </a:ext>
          </a:extLst>
        </xdr:cNvPr>
        <xdr:cNvSpPr txBox="1"/>
      </xdr:nvSpPr>
      <xdr:spPr>
        <a:xfrm>
          <a:off x="143897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庁舎】&#10;一人当たり面積グラフ枠">
          <a:extLst>
            <a:ext uri="{FF2B5EF4-FFF2-40B4-BE49-F238E27FC236}">
              <a16:creationId xmlns:a16="http://schemas.microsoft.com/office/drawing/2014/main" id="{00000000-0008-0000-0200-00000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28" name="【庁舎】&#10;一人当たり面積最小値テキスト">
          <a:extLst>
            <a:ext uri="{FF2B5EF4-FFF2-40B4-BE49-F238E27FC236}">
              <a16:creationId xmlns:a16="http://schemas.microsoft.com/office/drawing/2014/main" id="{00000000-0008-0000-0200-000010020000}"/>
            </a:ext>
          </a:extLst>
        </xdr:cNvPr>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30" name="【庁舎】&#10;一人当たり面積最大値テキスト">
          <a:extLst>
            <a:ext uri="{FF2B5EF4-FFF2-40B4-BE49-F238E27FC236}">
              <a16:creationId xmlns:a16="http://schemas.microsoft.com/office/drawing/2014/main" id="{00000000-0008-0000-0200-000012020000}"/>
            </a:ext>
          </a:extLst>
        </xdr:cNvPr>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532" name="【庁舎】&#10;一人当たり面積平均値テキスト">
          <a:extLst>
            <a:ext uri="{FF2B5EF4-FFF2-40B4-BE49-F238E27FC236}">
              <a16:creationId xmlns:a16="http://schemas.microsoft.com/office/drawing/2014/main" id="{00000000-0008-0000-0200-00001402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535" name="n_1aveValue【庁舎】&#10;一人当たり面積">
          <a:extLst>
            <a:ext uri="{FF2B5EF4-FFF2-40B4-BE49-F238E27FC236}">
              <a16:creationId xmlns:a16="http://schemas.microsoft.com/office/drawing/2014/main" id="{00000000-0008-0000-0200-000017020000}"/>
            </a:ext>
          </a:extLst>
        </xdr:cNvPr>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119018</xdr:rowOff>
    </xdr:from>
    <xdr:to>
      <xdr:col>107</xdr:col>
      <xdr:colOff>101600</xdr:colOff>
      <xdr:row>107</xdr:row>
      <xdr:rowOff>49168</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20383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65695</xdr:rowOff>
    </xdr:from>
    <xdr:ext cx="469744" cy="259045"/>
    <xdr:sp macro="" textlink="">
      <xdr:nvSpPr>
        <xdr:cNvPr id="537" name="n_2aveValue【庁舎】&#10;一人当たり面積">
          <a:extLst>
            <a:ext uri="{FF2B5EF4-FFF2-40B4-BE49-F238E27FC236}">
              <a16:creationId xmlns:a16="http://schemas.microsoft.com/office/drawing/2014/main" id="{00000000-0008-0000-0200-000019020000}"/>
            </a:ext>
          </a:extLst>
        </xdr:cNvPr>
        <xdr:cNvSpPr txBox="1"/>
      </xdr:nvSpPr>
      <xdr:spPr>
        <a:xfrm>
          <a:off x="20199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33400</xdr:rowOff>
    </xdr:from>
    <xdr:ext cx="469744" cy="259045"/>
    <xdr:sp macro="" textlink="">
      <xdr:nvSpPr>
        <xdr:cNvPr id="544" name="【庁舎】&#10;一人当たり面積該当値テキスト">
          <a:extLst>
            <a:ext uri="{FF2B5EF4-FFF2-40B4-BE49-F238E27FC236}">
              <a16:creationId xmlns:a16="http://schemas.microsoft.com/office/drawing/2014/main" id="{00000000-0008-0000-0200-000020020000}"/>
            </a:ext>
          </a:extLst>
        </xdr:cNvPr>
        <xdr:cNvSpPr txBox="1"/>
      </xdr:nvSpPr>
      <xdr:spPr>
        <a:xfrm>
          <a:off x="22199600" y="1837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108</xdr:row>
      <xdr:rowOff>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21323300" y="1851442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123916</xdr:rowOff>
    </xdr:from>
    <xdr:to>
      <xdr:col>107</xdr:col>
      <xdr:colOff>101600</xdr:colOff>
      <xdr:row>108</xdr:row>
      <xdr:rowOff>54066</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203835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3266</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20434300" y="18516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41927</xdr:rowOff>
    </xdr:from>
    <xdr:ext cx="469744" cy="259045"/>
    <xdr:sp macro="" textlink="">
      <xdr:nvSpPr>
        <xdr:cNvPr id="549" name="n_1mainValue【庁舎】&#10;一人当たり面積">
          <a:extLst>
            <a:ext uri="{FF2B5EF4-FFF2-40B4-BE49-F238E27FC236}">
              <a16:creationId xmlns:a16="http://schemas.microsoft.com/office/drawing/2014/main" id="{00000000-0008-0000-0200-000025020000}"/>
            </a:ext>
          </a:extLst>
        </xdr:cNvPr>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45193</xdr:rowOff>
    </xdr:from>
    <xdr:ext cx="469744" cy="259045"/>
    <xdr:sp macro="" textlink="">
      <xdr:nvSpPr>
        <xdr:cNvPr id="550" name="n_2mainValue【庁舎】&#10;一人当たり面積">
          <a:extLst>
            <a:ext uri="{FF2B5EF4-FFF2-40B4-BE49-F238E27FC236}">
              <a16:creationId xmlns:a16="http://schemas.microsoft.com/office/drawing/2014/main" id="{00000000-0008-0000-0200-000026020000}"/>
            </a:ext>
          </a:extLst>
        </xdr:cNvPr>
        <xdr:cNvSpPr txBox="1"/>
      </xdr:nvSpPr>
      <xdr:spPr>
        <a:xfrm>
          <a:off x="20199427"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・類似団体と比較して特に有形固定資産減価償却率が高くなっている施設は、体育館・プールであり、特に低くなっている施設は、庁舎である。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体育館・プールについては、各学校施設の老朽化が進行していることもあり、指標が高くなっている。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これらの施設については、維持管理にかかる経費も増加傾向にあり、計画的に修繕や長寿命化を実施する必要がある。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「庁舎」については、建築後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年未満であり、比較的老朽化が進行しておらず、有形固定固定資産減価償却率が低くなっている。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しかしながら、施設の維持管理にかかる経費は他施設と同様に増加しており、他施設と同様に、計画的に修繕や長寿命化を行い、各種行政サービスを円滑に提供できるよう、努めていく。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10,839
10,782
57.93
12,228,196
11,610,203
439,948
3,423,619
9,534,806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町内に中心となる産業がないため財政基盤が弱く、類似団体平均を大きく下回っている。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a:t>
          </a:r>
          <a:r>
            <a:rPr kumimoji="1" lang="ja-JP" altLang="en-US" sz="1100">
              <a:solidFill>
                <a:sysClr val="windowText" lastClr="000000"/>
              </a:solidFill>
              <a:effectLst/>
              <a:latin typeface="+mn-lt"/>
              <a:ea typeface="+mn-ea"/>
              <a:cs typeface="+mn-cs"/>
            </a:rPr>
            <a:t>震災関連事業による業績の伸びなどにより法人町民税が約</a:t>
          </a:r>
          <a:r>
            <a:rPr kumimoji="1" lang="en-US" altLang="ja-JP" sz="1100">
              <a:solidFill>
                <a:sysClr val="windowText" lastClr="000000"/>
              </a:solidFill>
              <a:effectLst/>
              <a:latin typeface="+mn-lt"/>
              <a:ea typeface="+mn-ea"/>
              <a:cs typeface="+mn-cs"/>
            </a:rPr>
            <a:t>19,800</a:t>
          </a:r>
          <a:r>
            <a:rPr kumimoji="1" lang="ja-JP" altLang="en-US" sz="1100">
              <a:solidFill>
                <a:sysClr val="windowText" lastClr="000000"/>
              </a:solidFill>
              <a:effectLst/>
              <a:latin typeface="+mn-lt"/>
              <a:ea typeface="+mn-ea"/>
              <a:cs typeface="+mn-cs"/>
            </a:rPr>
            <a:t>千円増収となったが、前年度から引き続き被災者</a:t>
          </a:r>
          <a:r>
            <a:rPr kumimoji="1" lang="ja-JP" altLang="ja-JP" sz="1100">
              <a:solidFill>
                <a:sysClr val="windowText" lastClr="000000"/>
              </a:solidFill>
              <a:effectLst/>
              <a:latin typeface="+mn-lt"/>
              <a:ea typeface="+mn-ea"/>
              <a:cs typeface="+mn-cs"/>
            </a:rPr>
            <a:t>に対し町民税の減免を行っ</a:t>
          </a:r>
          <a:r>
            <a:rPr kumimoji="1" lang="ja-JP" altLang="en-US" sz="1100">
              <a:solidFill>
                <a:sysClr val="windowText" lastClr="000000"/>
              </a:solidFill>
              <a:effectLst/>
              <a:latin typeface="+mn-lt"/>
              <a:ea typeface="+mn-ea"/>
              <a:cs typeface="+mn-cs"/>
            </a:rPr>
            <a:t>ていることもあり、町民税全体では震災前（平成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年度）には届かない状況である。</a:t>
          </a:r>
          <a:r>
            <a:rPr kumimoji="1" lang="ja-JP" altLang="ja-JP" sz="1100">
              <a:solidFill>
                <a:schemeClr val="dk1"/>
              </a:solidFill>
              <a:effectLst/>
              <a:latin typeface="+mn-lt"/>
              <a:ea typeface="+mn-ea"/>
              <a:cs typeface="+mn-cs"/>
            </a:rPr>
            <a:t>今後も大幅な増収は見込めないため、行財政改革による経費削減を引き続き実施するととともに、税収の徴収率強化（対前年度比プラス目標）の取組みを行い収入の確保に努め、財政基盤の強化を図る。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101902</xdr:rowOff>
    </xdr:from>
    <xdr:to>
      <xdr:col>7</xdr:col>
      <xdr:colOff>31750</xdr:colOff>
      <xdr:row>44</xdr:row>
      <xdr:rowOff>32052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回っており、前年度と比較すると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a:t>
          </a:r>
          <a:r>
            <a:rPr kumimoji="1" lang="ja-JP" altLang="en-US" sz="1100">
              <a:solidFill>
                <a:schemeClr val="dk1"/>
              </a:solidFill>
              <a:effectLst/>
              <a:latin typeface="+mn-lt"/>
              <a:ea typeface="+mn-ea"/>
              <a:cs typeface="+mn-cs"/>
            </a:rPr>
            <a:t>扶助費について</a:t>
          </a:r>
          <a:r>
            <a:rPr kumimoji="1" lang="ja-JP" altLang="ja-JP" sz="1100">
              <a:solidFill>
                <a:schemeClr val="dk1"/>
              </a:solidFill>
              <a:effectLst/>
              <a:latin typeface="+mn-lt"/>
              <a:ea typeface="+mn-ea"/>
              <a:cs typeface="+mn-cs"/>
            </a:rPr>
            <a:t>利用者増等による介護給付・訓練等給付費の増加</a:t>
          </a:r>
          <a:r>
            <a:rPr kumimoji="1" lang="ja-JP" altLang="en-US" sz="1100">
              <a:solidFill>
                <a:schemeClr val="dk1"/>
              </a:solidFill>
              <a:effectLst/>
              <a:latin typeface="+mn-lt"/>
              <a:ea typeface="+mn-ea"/>
              <a:cs typeface="+mn-cs"/>
            </a:rPr>
            <a:t>や制度改正にともなう保育の実施費の増加による。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も、扶助費の増加が見込まれることから、引き続き、</a:t>
          </a:r>
          <a:r>
            <a:rPr kumimoji="1" lang="ja-JP" altLang="ja-JP" sz="1100">
              <a:solidFill>
                <a:schemeClr val="dk1"/>
              </a:solidFill>
              <a:effectLst/>
              <a:latin typeface="+mn-lt"/>
              <a:ea typeface="+mn-ea"/>
              <a:cs typeface="+mn-cs"/>
            </a:rPr>
            <a:t>比率の上昇を抑えるために、行財政改革の着実な実施により</a:t>
          </a:r>
          <a:r>
            <a:rPr kumimoji="1" lang="ja-JP" altLang="en-US" sz="1100">
              <a:solidFill>
                <a:schemeClr val="dk1"/>
              </a:solidFill>
              <a:effectLst/>
              <a:latin typeface="+mn-lt"/>
              <a:ea typeface="+mn-ea"/>
              <a:cs typeface="+mn-cs"/>
            </a:rPr>
            <a:t>その他の</a:t>
          </a:r>
          <a:r>
            <a:rPr kumimoji="1" lang="ja-JP" altLang="ja-JP" sz="1100">
              <a:solidFill>
                <a:schemeClr val="dk1"/>
              </a:solidFill>
              <a:effectLst/>
              <a:latin typeface="+mn-lt"/>
              <a:ea typeface="+mn-ea"/>
              <a:cs typeface="+mn-cs"/>
            </a:rPr>
            <a:t>経常経費</a:t>
          </a:r>
          <a:r>
            <a:rPr kumimoji="1" lang="ja-JP" altLang="en-US" sz="1100">
              <a:solidFill>
                <a:schemeClr val="dk1"/>
              </a:solidFill>
              <a:effectLst/>
              <a:latin typeface="+mn-lt"/>
              <a:ea typeface="+mn-ea"/>
              <a:cs typeface="+mn-cs"/>
            </a:rPr>
            <a:t>の精査等を行い</a:t>
          </a:r>
          <a:r>
            <a:rPr kumimoji="1" lang="ja-JP" altLang="ja-JP" sz="1100">
              <a:solidFill>
                <a:schemeClr val="dk1"/>
              </a:solidFill>
              <a:effectLst/>
              <a:latin typeface="+mn-lt"/>
              <a:ea typeface="+mn-ea"/>
              <a:cs typeface="+mn-cs"/>
            </a:rPr>
            <a:t>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123952</xdr:rowOff>
    </xdr:from>
    <xdr:to>
      <xdr:col>23</xdr:col>
      <xdr:colOff>133350</xdr:colOff>
      <xdr:row>63</xdr:row>
      <xdr:rowOff>143256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2530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63</xdr:row>
      <xdr:rowOff>123952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3574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63</xdr:row>
      <xdr:rowOff>119126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35742"/>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119126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6739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108983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3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154703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倍、前年度からは</a:t>
          </a:r>
          <a:r>
            <a:rPr kumimoji="1" lang="en-US" altLang="ja-JP" sz="1100">
              <a:solidFill>
                <a:schemeClr val="dk1"/>
              </a:solidFill>
              <a:effectLst/>
              <a:latin typeface="+mn-lt"/>
              <a:ea typeface="+mn-ea"/>
              <a:cs typeface="+mn-cs"/>
            </a:rPr>
            <a:t>96,994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になった主な要因としては、</a:t>
          </a:r>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年熊本地震に伴う震災関連事業に係る時間外勤務手当の減</a:t>
          </a:r>
          <a:r>
            <a:rPr kumimoji="1" lang="ja-JP" altLang="en-US" sz="1100">
              <a:solidFill>
                <a:schemeClr val="dk1"/>
              </a:solidFill>
              <a:effectLst/>
              <a:latin typeface="+mn-lt"/>
              <a:ea typeface="+mn-ea"/>
              <a:cs typeface="+mn-cs"/>
            </a:rPr>
            <a:t>、物件費については、同じく平成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年熊本地震に伴う災害廃棄物処理事業の減等による。</a:t>
          </a:r>
          <a:r>
            <a:rPr kumimoji="1" lang="ja-JP" altLang="en-US" sz="1100">
              <a:solidFill>
                <a:srgbClr val="FF0000"/>
              </a:solidFill>
              <a:effectLst/>
              <a:latin typeface="+mn-lt"/>
              <a:ea typeface="+mn-ea"/>
              <a:cs typeface="+mn-cs"/>
            </a:rPr>
            <a:t>引き続き</a:t>
          </a:r>
          <a:r>
            <a:rPr kumimoji="1" lang="ja-JP" altLang="ja-JP"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行財政改革の更なる推進により物件費の抑制に努める。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49924</xdr:rowOff>
    </xdr:from>
    <xdr:to>
      <xdr:col>23</xdr:col>
      <xdr:colOff>133350</xdr:colOff>
      <xdr:row>87</xdr:row>
      <xdr:rowOff>97101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623174"/>
          <a:ext cx="838200" cy="39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167160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83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23293</xdr:rowOff>
    </xdr:from>
    <xdr:to>
      <xdr:col>19</xdr:col>
      <xdr:colOff>133350</xdr:colOff>
      <xdr:row>87</xdr:row>
      <xdr:rowOff>97101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10743"/>
          <a:ext cx="889000" cy="110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62020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7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434</xdr:rowOff>
    </xdr:from>
    <xdr:to>
      <xdr:col>15</xdr:col>
      <xdr:colOff>82550</xdr:colOff>
      <xdr:row>81</xdr:row>
      <xdr:rowOff>23293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8788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147200</xdr:rowOff>
    </xdr:from>
    <xdr:to>
      <xdr:col>11</xdr:col>
      <xdr:colOff>31750</xdr:colOff>
      <xdr:row>81</xdr:row>
      <xdr:rowOff>434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63200"/>
          <a:ext cx="889000" cy="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170574</xdr:rowOff>
    </xdr:from>
    <xdr:to>
      <xdr:col>23</xdr:col>
      <xdr:colOff>184150</xdr:colOff>
      <xdr:row>85</xdr:row>
      <xdr:rowOff>100724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57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142651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54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46301</xdr:rowOff>
    </xdr:from>
    <xdr:to>
      <xdr:col>19</xdr:col>
      <xdr:colOff>184150</xdr:colOff>
      <xdr:row>87</xdr:row>
      <xdr:rowOff>147901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9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132678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04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143943</xdr:rowOff>
    </xdr:from>
    <xdr:to>
      <xdr:col>15</xdr:col>
      <xdr:colOff>133350</xdr:colOff>
      <xdr:row>81</xdr:row>
      <xdr:rowOff>74093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84270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2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121084</xdr:rowOff>
    </xdr:from>
    <xdr:to>
      <xdr:col>11</xdr:col>
      <xdr:colOff>82550</xdr:colOff>
      <xdr:row>81</xdr:row>
      <xdr:rowOff>51234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61411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0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96400</xdr:rowOff>
    </xdr:from>
    <xdr:to>
      <xdr:col>7</xdr:col>
      <xdr:colOff>31750</xdr:colOff>
      <xdr:row>81</xdr:row>
      <xdr:rowOff>26550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36727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、前年度と比較すると</a:t>
          </a:r>
          <a:r>
            <a:rPr kumimoji="1" lang="ja-JP" altLang="en-US" sz="1100">
              <a:solidFill>
                <a:schemeClr val="dk1"/>
              </a:solidFill>
              <a:effectLst/>
              <a:latin typeface="+mn-lt"/>
              <a:ea typeface="+mn-ea"/>
              <a:cs typeface="+mn-cs"/>
            </a:rPr>
            <a:t>同ポイントで推移</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主な要因としては、任期付職員及び民間企業職務経験採用職員の増加により、経験年数が長い職員が増えているためと考えられる。</a:t>
          </a:r>
        </a:p>
        <a:p>
          <a:r>
            <a:rPr lang="ja-JP" altLang="ja-JP" sz="1100">
              <a:solidFill>
                <a:schemeClr val="dk1"/>
              </a:solidFill>
              <a:effectLst/>
              <a:latin typeface="+mn-lt"/>
              <a:ea typeface="+mn-ea"/>
              <a:cs typeface="+mn-cs"/>
            </a:rPr>
            <a:t>　 今後は、民間企業経験職員の給料格付けの見直し等を実施し、給与の適正化に努める。</a:t>
          </a: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4441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65314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4441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87388</xdr:rowOff>
    </xdr:from>
    <xdr:to>
      <xdr:col>72</xdr:col>
      <xdr:colOff>203200</xdr:colOff>
      <xdr:row>84</xdr:row>
      <xdr:rowOff>65314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1773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87388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15687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36588</xdr:rowOff>
    </xdr:from>
    <xdr:to>
      <xdr:col>68</xdr:col>
      <xdr:colOff>203200</xdr:colOff>
      <xdr:row>83</xdr:row>
      <xdr:rowOff>138188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148365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47171</xdr:rowOff>
    </xdr:from>
    <xdr:to>
      <xdr:col>64</xdr:col>
      <xdr:colOff>152400</xdr:colOff>
      <xdr:row>82</xdr:row>
      <xdr:rowOff>148771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158948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類似団体平均及び県平均と比較すると同水準となっており、経年比較しても同水準で推移している。</a:t>
          </a:r>
          <a:endParaRPr lang="ja-JP" altLang="ja-JP" sz="1400">
            <a:effectLst/>
          </a:endParaRPr>
        </a:p>
        <a:p>
          <a:r>
            <a:rPr kumimoji="1" lang="ja-JP" altLang="ja-JP" sz="1100">
              <a:solidFill>
                <a:schemeClr val="dk1"/>
              </a:solidFill>
              <a:effectLst/>
              <a:latin typeface="+mn-lt"/>
              <a:ea typeface="+mn-ea"/>
              <a:cs typeface="+mn-cs"/>
            </a:rPr>
            <a:t>　引き続き適正な定員管理に努めるだけでなく、今後は、通常業務も多種多様になっているだけなく、個々の事務負担増の現状を勘案し、事務改善と併せてさらなる職員数の適正化を図る対応策を検討していく。</a:t>
          </a:r>
          <a:endParaRPr lang="ja-JP" altLang="ja-JP" sz="1400">
            <a:effectLst/>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101041</xdr:rowOff>
    </xdr:from>
    <xdr:to>
      <xdr:col>81</xdr:col>
      <xdr:colOff>44450</xdr:colOff>
      <xdr:row>61</xdr:row>
      <xdr:rowOff>106832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9491"/>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63390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5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81255</xdr:rowOff>
    </xdr:from>
    <xdr:to>
      <xdr:col>77</xdr:col>
      <xdr:colOff>44450</xdr:colOff>
      <xdr:row>61</xdr:row>
      <xdr:rowOff>101041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39705"/>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155744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56642</xdr:rowOff>
    </xdr:from>
    <xdr:to>
      <xdr:col>72</xdr:col>
      <xdr:colOff>203200</xdr:colOff>
      <xdr:row>61</xdr:row>
      <xdr:rowOff>81255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15092"/>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34798</xdr:rowOff>
    </xdr:from>
    <xdr:to>
      <xdr:col>73</xdr:col>
      <xdr:colOff>44450</xdr:colOff>
      <xdr:row>61</xdr:row>
      <xdr:rowOff>136398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121175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55676</xdr:rowOff>
    </xdr:from>
    <xdr:to>
      <xdr:col>68</xdr:col>
      <xdr:colOff>152400</xdr:colOff>
      <xdr:row>61</xdr:row>
      <xdr:rowOff>56642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14126"/>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56032</xdr:rowOff>
    </xdr:from>
    <xdr:to>
      <xdr:col>81</xdr:col>
      <xdr:colOff>95250</xdr:colOff>
      <xdr:row>61</xdr:row>
      <xdr:rowOff>157632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28109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86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50241</xdr:rowOff>
    </xdr:from>
    <xdr:to>
      <xdr:col>77</xdr:col>
      <xdr:colOff>95250</xdr:colOff>
      <xdr:row>61</xdr:row>
      <xdr:rowOff>151841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136618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95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30455</xdr:rowOff>
    </xdr:from>
    <xdr:to>
      <xdr:col>73</xdr:col>
      <xdr:colOff>44450</xdr:colOff>
      <xdr:row>61</xdr:row>
      <xdr:rowOff>132055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142232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5842</xdr:rowOff>
    </xdr:from>
    <xdr:to>
      <xdr:col>68</xdr:col>
      <xdr:colOff>203200</xdr:colOff>
      <xdr:row>61</xdr:row>
      <xdr:rowOff>107442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117619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4876</xdr:rowOff>
    </xdr:from>
    <xdr:to>
      <xdr:col>64</xdr:col>
      <xdr:colOff>152400</xdr:colOff>
      <xdr:row>61</xdr:row>
      <xdr:rowOff>106476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116653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本町は原則として、交付税措置のない地方債の借入は行わない方針であるため、比率は年々改善し</a:t>
          </a:r>
          <a:r>
            <a:rPr kumimoji="1" lang="ja-JP" altLang="en-US" sz="1100">
              <a:solidFill>
                <a:schemeClr val="dk1"/>
              </a:solidFill>
              <a:effectLst/>
              <a:latin typeface="+mn-lt"/>
              <a:ea typeface="+mn-ea"/>
              <a:cs typeface="+mn-cs"/>
            </a:rPr>
            <a:t>てきたが、平成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年度においては、御船町甲佐町衛生施設組合及び上益城消防組合の償還が本格化したことなどにより前年度と比較して</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ポイント増加した。今後は、平成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年熊本地震による</a:t>
          </a:r>
          <a:r>
            <a:rPr kumimoji="1" lang="ja-JP" altLang="ja-JP" sz="1100">
              <a:solidFill>
                <a:schemeClr val="dk1"/>
              </a:solidFill>
              <a:effectLst/>
              <a:latin typeface="+mn-lt"/>
              <a:ea typeface="+mn-ea"/>
              <a:cs typeface="+mn-cs"/>
            </a:rPr>
            <a:t>災害公営住宅</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町営住宅</a:t>
          </a:r>
          <a:r>
            <a:rPr kumimoji="1" lang="ja-JP" altLang="en-US" sz="1100">
              <a:solidFill>
                <a:schemeClr val="dk1"/>
              </a:solidFill>
              <a:effectLst/>
              <a:latin typeface="+mn-lt"/>
              <a:ea typeface="+mn-ea"/>
              <a:cs typeface="+mn-cs"/>
            </a:rPr>
            <a:t>の老朽化</a:t>
          </a:r>
          <a:r>
            <a:rPr kumimoji="1" lang="ja-JP" altLang="ja-JP" sz="1100">
              <a:solidFill>
                <a:schemeClr val="dk1"/>
              </a:solidFill>
              <a:effectLst/>
              <a:latin typeface="+mn-lt"/>
              <a:ea typeface="+mn-ea"/>
              <a:cs typeface="+mn-cs"/>
            </a:rPr>
            <a:t>に伴う建替</a:t>
          </a:r>
          <a:r>
            <a:rPr kumimoji="1" lang="ja-JP" altLang="en-US" sz="1100">
              <a:solidFill>
                <a:schemeClr val="dk1"/>
              </a:solidFill>
              <a:effectLst/>
              <a:latin typeface="+mn-lt"/>
              <a:ea typeface="+mn-ea"/>
              <a:cs typeface="+mn-cs"/>
            </a:rPr>
            <a:t>に係る</a:t>
          </a:r>
          <a:r>
            <a:rPr kumimoji="1" lang="ja-JP" altLang="en-US" sz="1100">
              <a:solidFill>
                <a:srgbClr val="FF0000"/>
              </a:solidFill>
              <a:effectLst/>
              <a:latin typeface="+mn-lt"/>
              <a:ea typeface="+mn-ea"/>
              <a:cs typeface="+mn-cs"/>
            </a:rPr>
            <a:t>起債の償還が本格化する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数値は悪化していくことが見込まれる。</a:t>
          </a:r>
          <a:r>
            <a:rPr kumimoji="1" lang="ja-JP" altLang="en-US" sz="1100">
              <a:solidFill>
                <a:schemeClr val="dk1"/>
              </a:solidFill>
              <a:effectLst/>
              <a:latin typeface="+mn-lt"/>
              <a:ea typeface="+mn-ea"/>
              <a:cs typeface="+mn-cs"/>
            </a:rPr>
            <a:t>このため</a:t>
          </a:r>
          <a:r>
            <a:rPr kumimoji="1" lang="ja-JP" altLang="ja-JP" sz="1100">
              <a:solidFill>
                <a:schemeClr val="dk1"/>
              </a:solidFill>
              <a:effectLst/>
              <a:latin typeface="+mn-lt"/>
              <a:ea typeface="+mn-ea"/>
              <a:cs typeface="+mn-cs"/>
            </a:rPr>
            <a:t>、執行段階においても経費の縮減を図ることで、地方債の発行を抑えるとともに、新規事業については総点検を図り選択することで、財政の健全化を図る。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86106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7533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95758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7533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40</xdr:row>
      <xdr:rowOff>59436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7823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59436</xdr:rowOff>
    </xdr:from>
    <xdr:to>
      <xdr:col>68</xdr:col>
      <xdr:colOff>152400</xdr:colOff>
      <xdr:row>40</xdr:row>
      <xdr:rowOff>146304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174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8636</xdr:rowOff>
    </xdr:from>
    <xdr:to>
      <xdr:col>68</xdr:col>
      <xdr:colOff>203200</xdr:colOff>
      <xdr:row>40</xdr:row>
      <xdr:rowOff>110236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a:t>
          </a:r>
          <a:r>
            <a:rPr kumimoji="1" lang="ja-JP" altLang="en-US" sz="1100">
              <a:solidFill>
                <a:schemeClr val="dk1"/>
              </a:solidFill>
              <a:effectLst/>
              <a:latin typeface="+mn-lt"/>
              <a:ea typeface="+mn-ea"/>
              <a:cs typeface="+mn-cs"/>
            </a:rPr>
            <a:t>して</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した。この主な要因としては、</a:t>
          </a:r>
          <a:r>
            <a:rPr kumimoji="1" lang="ja-JP" altLang="en-US" sz="1100">
              <a:solidFill>
                <a:schemeClr val="dk1"/>
              </a:solidFill>
              <a:effectLst/>
              <a:latin typeface="+mn-lt"/>
              <a:ea typeface="+mn-ea"/>
              <a:cs typeface="+mn-cs"/>
            </a:rPr>
            <a:t>震災関連の地方債残高は増加したものの、熊本地震復興基金（創意工夫分）及びふるさと甲佐応援基金などの充当可能基金が増加したことによる。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今後は、引き続き、震災関連事業に係る</a:t>
          </a:r>
          <a:r>
            <a:rPr kumimoji="1" lang="ja-JP" altLang="ja-JP" sz="1100">
              <a:solidFill>
                <a:schemeClr val="dk1"/>
              </a:solidFill>
              <a:effectLst/>
              <a:latin typeface="+mn-lt"/>
              <a:ea typeface="+mn-ea"/>
              <a:cs typeface="+mn-cs"/>
            </a:rPr>
            <a:t>災害復旧事業債</a:t>
          </a:r>
          <a:r>
            <a:rPr kumimoji="1" lang="ja-JP" altLang="en-US" sz="1100">
              <a:solidFill>
                <a:schemeClr val="dk1"/>
              </a:solidFill>
              <a:effectLst/>
              <a:latin typeface="+mn-lt"/>
              <a:ea typeface="+mn-ea"/>
              <a:cs typeface="+mn-cs"/>
            </a:rPr>
            <a:t>や老朽化に伴い実施している公営住宅建設事業に係る</a:t>
          </a:r>
          <a:r>
            <a:rPr kumimoji="1" lang="ja-JP" altLang="ja-JP" sz="1100">
              <a:solidFill>
                <a:schemeClr val="dk1"/>
              </a:solidFill>
              <a:effectLst/>
              <a:latin typeface="+mn-lt"/>
              <a:ea typeface="+mn-ea"/>
              <a:cs typeface="+mn-cs"/>
            </a:rPr>
            <a:t>地方債現在高</a:t>
          </a:r>
          <a:r>
            <a:rPr kumimoji="1" lang="ja-JP" altLang="en-US" sz="1100">
              <a:solidFill>
                <a:schemeClr val="dk1"/>
              </a:solidFill>
              <a:effectLst/>
              <a:latin typeface="+mn-lt"/>
              <a:ea typeface="+mn-ea"/>
              <a:cs typeface="+mn-cs"/>
            </a:rPr>
            <a:t>の伸びにより、比率は上昇する見込みである。</a:t>
          </a:r>
          <a:r>
            <a:rPr kumimoji="1" lang="ja-JP" altLang="ja-JP" sz="1100">
              <a:solidFill>
                <a:schemeClr val="dk1"/>
              </a:solidFill>
              <a:effectLst/>
              <a:latin typeface="+mn-lt"/>
              <a:ea typeface="+mn-ea"/>
              <a:cs typeface="+mn-cs"/>
            </a:rPr>
            <a:t>今後も震災復旧</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最優先として実施していくものの、通常事業については緊急度等を点検し、地方債の発行額を抑え、後世への負担軽減を図る。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58589</xdr:rowOff>
    </xdr:from>
    <xdr:to>
      <xdr:col>81</xdr:col>
      <xdr:colOff>44450</xdr:colOff>
      <xdr:row>16</xdr:row>
      <xdr:rowOff>114893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801789"/>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129498</xdr:rowOff>
    </xdr:from>
    <xdr:to>
      <xdr:col>77</xdr:col>
      <xdr:colOff>44450</xdr:colOff>
      <xdr:row>16</xdr:row>
      <xdr:rowOff>114893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2701248"/>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129498</xdr:rowOff>
    </xdr:from>
    <xdr:to>
      <xdr:col>72</xdr:col>
      <xdr:colOff>203200</xdr:colOff>
      <xdr:row>15</xdr:row>
      <xdr:rowOff>145584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70124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95716</xdr:rowOff>
    </xdr:from>
    <xdr:to>
      <xdr:col>68</xdr:col>
      <xdr:colOff>152400</xdr:colOff>
      <xdr:row>15</xdr:row>
      <xdr:rowOff>145584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667466"/>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7789</xdr:rowOff>
    </xdr:from>
    <xdr:to>
      <xdr:col>81</xdr:col>
      <xdr:colOff>95250</xdr:colOff>
      <xdr:row>16</xdr:row>
      <xdr:rowOff>109389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151316</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2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64093</xdr:rowOff>
    </xdr:from>
    <xdr:to>
      <xdr:col>77</xdr:col>
      <xdr:colOff>95250</xdr:colOff>
      <xdr:row>16</xdr:row>
      <xdr:rowOff>165693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150470</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89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78698</xdr:rowOff>
    </xdr:from>
    <xdr:to>
      <xdr:col>73</xdr:col>
      <xdr:colOff>44450</xdr:colOff>
      <xdr:row>16</xdr:row>
      <xdr:rowOff>8848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165075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73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94784</xdr:rowOff>
    </xdr:from>
    <xdr:to>
      <xdr:col>68</xdr:col>
      <xdr:colOff>203200</xdr:colOff>
      <xdr:row>16</xdr:row>
      <xdr:rowOff>24934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9711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75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44916</xdr:rowOff>
    </xdr:from>
    <xdr:to>
      <xdr:col>64</xdr:col>
      <xdr:colOff>152400</xdr:colOff>
      <xdr:row>15</xdr:row>
      <xdr:rowOff>146516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131293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70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10,839
10,782
57.93
12,228,196
11,610,203
439,948
3,423,619
9,534,806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類似団体及び熊本県平均を下回っており、ほぼ同水準で推移している。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引き続き定員管理を行うなど行財政改革の取組みを行うことで財政の健全化を図る。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397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26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5.6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県平均と比較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低</a:t>
          </a:r>
          <a:r>
            <a:rPr kumimoji="1" lang="ja-JP" altLang="en-US" sz="1100">
              <a:solidFill>
                <a:schemeClr val="dk1"/>
              </a:solidFill>
              <a:effectLst/>
              <a:latin typeface="+mn-lt"/>
              <a:ea typeface="+mn-ea"/>
              <a:cs typeface="+mn-cs"/>
            </a:rPr>
            <a:t>く、前年度と比較して</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増加した主な要因としては、猛暑等による公立学校等の光熱水費が増加したことなどによる。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は、節電節水を徹底するとともに、</a:t>
          </a:r>
          <a:r>
            <a:rPr kumimoji="1" lang="ja-JP" altLang="ja-JP" sz="1100">
              <a:solidFill>
                <a:schemeClr val="dk1"/>
              </a:solidFill>
              <a:effectLst/>
              <a:latin typeface="+mn-lt"/>
              <a:ea typeface="+mn-ea"/>
              <a:cs typeface="+mn-cs"/>
            </a:rPr>
            <a:t>引き続き行財政改革を実施することにより経費削減を図る。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117475</xdr:rowOff>
    </xdr:from>
    <xdr:to>
      <xdr:col>82</xdr:col>
      <xdr:colOff>107950</xdr:colOff>
      <xdr:row>13</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463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98425</xdr:rowOff>
    </xdr:from>
    <xdr:to>
      <xdr:col>78</xdr:col>
      <xdr:colOff>69850</xdr:colOff>
      <xdr:row>13</xdr:row>
      <xdr:rowOff>117475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27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98425</xdr:rowOff>
    </xdr:from>
    <xdr:to>
      <xdr:col>73</xdr:col>
      <xdr:colOff>180975</xdr:colOff>
      <xdr:row>13</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327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57150</xdr:rowOff>
    </xdr:from>
    <xdr:to>
      <xdr:col>74</xdr:col>
      <xdr:colOff>31750</xdr:colOff>
      <xdr:row>16</xdr:row>
      <xdr:rowOff>158750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143527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13</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66675</xdr:rowOff>
    </xdr:from>
    <xdr:to>
      <xdr:col>78</xdr:col>
      <xdr:colOff>120650</xdr:colOff>
      <xdr:row>13</xdr:row>
      <xdr:rowOff>168275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7002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6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47625</xdr:rowOff>
    </xdr:from>
    <xdr:to>
      <xdr:col>74</xdr:col>
      <xdr:colOff>31750</xdr:colOff>
      <xdr:row>13</xdr:row>
      <xdr:rowOff>149225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159402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95250</xdr:rowOff>
    </xdr:from>
    <xdr:to>
      <xdr:col>65</xdr:col>
      <xdr:colOff>53975</xdr:colOff>
      <xdr:row>14</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35577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ポイント上回っており、前年度と比較しても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前年度から増加した主な要因としては、毎年増加傾向にある障がい者に対する給付費</a:t>
          </a:r>
          <a:r>
            <a:rPr kumimoji="1" lang="ja-JP" altLang="en-US" sz="1100">
              <a:solidFill>
                <a:schemeClr val="dk1"/>
              </a:solidFill>
              <a:effectLst/>
              <a:latin typeface="+mn-lt"/>
              <a:ea typeface="+mn-ea"/>
              <a:cs typeface="+mn-cs"/>
            </a:rPr>
            <a:t>のうち</a:t>
          </a:r>
          <a:r>
            <a:rPr kumimoji="1" lang="ja-JP" altLang="ja-JP" sz="1100">
              <a:solidFill>
                <a:schemeClr val="dk1"/>
              </a:solidFill>
              <a:effectLst/>
              <a:latin typeface="+mn-lt"/>
              <a:ea typeface="+mn-ea"/>
              <a:cs typeface="+mn-cs"/>
            </a:rPr>
            <a:t>介護給付訓練等給付費が前年度と比較して約</a:t>
          </a:r>
          <a:r>
            <a:rPr kumimoji="1" lang="en-US" altLang="ja-JP" sz="1100">
              <a:solidFill>
                <a:schemeClr val="dk1"/>
              </a:solidFill>
              <a:effectLst/>
              <a:latin typeface="+mn-lt"/>
              <a:ea typeface="+mn-ea"/>
              <a:cs typeface="+mn-cs"/>
            </a:rPr>
            <a:t>23,800</a:t>
          </a:r>
          <a:r>
            <a:rPr kumimoji="1" lang="ja-JP" altLang="ja-JP" sz="1100">
              <a:solidFill>
                <a:schemeClr val="dk1"/>
              </a:solidFill>
              <a:effectLst/>
              <a:latin typeface="+mn-lt"/>
              <a:ea typeface="+mn-ea"/>
              <a:cs typeface="+mn-cs"/>
            </a:rPr>
            <a:t>千円増加していること</a:t>
          </a:r>
          <a:r>
            <a:rPr kumimoji="1" lang="ja-JP" altLang="en-US" sz="1100">
              <a:solidFill>
                <a:schemeClr val="dk1"/>
              </a:solidFill>
              <a:effectLst/>
              <a:latin typeface="+mn-lt"/>
              <a:ea typeface="+mn-ea"/>
              <a:cs typeface="+mn-cs"/>
            </a:rPr>
            <a:t>などによる。</a:t>
          </a:r>
          <a:endParaRPr lang="ja-JP" altLang="ja-JP" sz="1400">
            <a:effectLst/>
          </a:endParaRPr>
        </a:p>
        <a:p>
          <a:r>
            <a:rPr kumimoji="1" lang="ja-JP" altLang="ja-JP" sz="1100">
              <a:solidFill>
                <a:schemeClr val="dk1"/>
              </a:solidFill>
              <a:effectLst/>
              <a:latin typeface="+mn-lt"/>
              <a:ea typeface="+mn-ea"/>
              <a:cs typeface="+mn-cs"/>
            </a:rPr>
            <a:t>　今後も、障がい者に対する給付費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利用者数の増加が見込まれているため、扶助費は増加することが考えられる。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118835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200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59</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731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58</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973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58</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3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125185</xdr:rowOff>
    </xdr:from>
    <xdr:to>
      <xdr:col>20</xdr:col>
      <xdr:colOff>38100</xdr:colOff>
      <xdr:row>59</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40112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ポイント、県平均と比較すると</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ポイント上回っており、前年度と比較すると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a:t>
          </a:r>
          <a:r>
            <a:rPr kumimoji="1" lang="ja-JP" altLang="en-US" sz="1100">
              <a:solidFill>
                <a:schemeClr val="dk1"/>
              </a:solidFill>
              <a:effectLst/>
              <a:latin typeface="+mn-lt"/>
              <a:ea typeface="+mn-ea"/>
              <a:cs typeface="+mn-cs"/>
            </a:rPr>
            <a:t>後期高齢者医療特別会計及び介護保険特別会計</a:t>
          </a:r>
          <a:r>
            <a:rPr kumimoji="1" lang="ja-JP" altLang="ja-JP" sz="1100">
              <a:solidFill>
                <a:schemeClr val="dk1"/>
              </a:solidFill>
              <a:effectLst/>
              <a:latin typeface="+mn-lt"/>
              <a:ea typeface="+mn-ea"/>
              <a:cs typeface="+mn-cs"/>
            </a:rPr>
            <a:t>への繰出金の増加</a:t>
          </a:r>
          <a:r>
            <a:rPr kumimoji="1" lang="ja-JP" altLang="en-US" sz="1100">
              <a:solidFill>
                <a:schemeClr val="dk1"/>
              </a:solidFill>
              <a:effectLst/>
              <a:latin typeface="+mn-lt"/>
              <a:ea typeface="+mn-ea"/>
              <a:cs typeface="+mn-cs"/>
            </a:rPr>
            <a:t>によ</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今後も高齢化の進展により介護保険給付費の増加が見込まれ、それに伴う繰出金の増加が予想されるため、福祉・医療・介護が連携した給付費の抑制対策を実施する。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83566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819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xdr:rowOff>
    </xdr:from>
    <xdr:to>
      <xdr:col>78</xdr:col>
      <xdr:colOff>69850</xdr:colOff>
      <xdr:row>57</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787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14986</xdr:rowOff>
    </xdr:from>
    <xdr:to>
      <xdr:col>73</xdr:col>
      <xdr:colOff>180975</xdr:colOff>
      <xdr:row>57</xdr:row>
      <xdr:rowOff>28702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787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28702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773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32766</xdr:rowOff>
    </xdr:from>
    <xdr:to>
      <xdr:col>82</xdr:col>
      <xdr:colOff>158750</xdr:colOff>
      <xdr:row>57</xdr:row>
      <xdr:rowOff>134366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4843</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ポイント、県平均と比較すると</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ポイント下回っており、</a:t>
          </a:r>
          <a:r>
            <a:rPr kumimoji="1" lang="ja-JP" altLang="en-US" sz="1100">
              <a:solidFill>
                <a:schemeClr val="dk1"/>
              </a:solidFill>
              <a:effectLst/>
              <a:latin typeface="+mn-lt"/>
              <a:ea typeface="+mn-ea"/>
              <a:cs typeface="+mn-cs"/>
            </a:rPr>
            <a:t>前年度と</a:t>
          </a:r>
          <a:r>
            <a:rPr kumimoji="1" lang="ja-JP" altLang="ja-JP" sz="1100">
              <a:solidFill>
                <a:schemeClr val="dk1"/>
              </a:solidFill>
              <a:effectLst/>
              <a:latin typeface="+mn-lt"/>
              <a:ea typeface="+mn-ea"/>
              <a:cs typeface="+mn-cs"/>
            </a:rPr>
            <a:t>比較</a:t>
          </a:r>
          <a:r>
            <a:rPr kumimoji="1" lang="ja-JP" altLang="en-US" sz="1100">
              <a:solidFill>
                <a:schemeClr val="dk1"/>
              </a:solidFill>
              <a:effectLst/>
              <a:latin typeface="+mn-lt"/>
              <a:ea typeface="+mn-ea"/>
              <a:cs typeface="+mn-cs"/>
            </a:rPr>
            <a:t>すると</a:t>
          </a:r>
          <a:r>
            <a:rPr kumimoji="1" lang="ja-JP" altLang="ja-JP" sz="1100">
              <a:solidFill>
                <a:schemeClr val="dk1"/>
              </a:solidFill>
              <a:effectLst/>
              <a:latin typeface="+mn-lt"/>
              <a:ea typeface="+mn-ea"/>
              <a:cs typeface="+mn-cs"/>
            </a:rPr>
            <a:t>同水準で推移している。</a:t>
          </a:r>
          <a:endParaRPr lang="ja-JP" altLang="ja-JP" sz="1400">
            <a:effectLst/>
          </a:endParaRPr>
        </a:p>
        <a:p>
          <a:r>
            <a:rPr kumimoji="1" lang="ja-JP" altLang="ja-JP" sz="1100">
              <a:solidFill>
                <a:schemeClr val="dk1"/>
              </a:solidFill>
              <a:effectLst/>
              <a:latin typeface="+mn-lt"/>
              <a:ea typeface="+mn-ea"/>
              <a:cs typeface="+mn-cs"/>
            </a:rPr>
            <a:t>　今後も、重要性・緊急性を勘案したうえで、引き続き適正な補助金等改革を実施する。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94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40132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40132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58420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ポイント上回って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している。前年度から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した主な要因としては、</a:t>
          </a:r>
          <a:r>
            <a:rPr kumimoji="1" lang="ja-JP" altLang="en-US" sz="1100">
              <a:solidFill>
                <a:schemeClr val="dk1"/>
              </a:solidFill>
              <a:effectLst/>
              <a:latin typeface="+mn-lt"/>
              <a:ea typeface="+mn-ea"/>
              <a:cs typeface="+mn-cs"/>
            </a:rPr>
            <a:t>生涯学習センター建築事業の償還が終了</a:t>
          </a:r>
          <a:r>
            <a:rPr kumimoji="1" lang="ja-JP" altLang="ja-JP" sz="1100">
              <a:solidFill>
                <a:schemeClr val="dk1"/>
              </a:solidFill>
              <a:effectLst/>
              <a:latin typeface="+mn-lt"/>
              <a:ea typeface="+mn-ea"/>
              <a:cs typeface="+mn-cs"/>
            </a:rPr>
            <a:t>したことによる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、震災復旧、</a:t>
          </a:r>
          <a:r>
            <a:rPr kumimoji="1" lang="ja-JP" altLang="en-US" sz="1100">
              <a:solidFill>
                <a:schemeClr val="dk1"/>
              </a:solidFill>
              <a:effectLst/>
              <a:latin typeface="+mn-lt"/>
              <a:ea typeface="+mn-ea"/>
              <a:cs typeface="+mn-cs"/>
            </a:rPr>
            <a:t>災害公営住宅、公営</a:t>
          </a:r>
          <a:r>
            <a:rPr kumimoji="1" lang="ja-JP" altLang="ja-JP" sz="1100">
              <a:solidFill>
                <a:schemeClr val="dk1"/>
              </a:solidFill>
              <a:effectLst/>
              <a:latin typeface="+mn-lt"/>
              <a:ea typeface="+mn-ea"/>
              <a:cs typeface="+mn-cs"/>
            </a:rPr>
            <a:t>住宅建替に係る地方債</a:t>
          </a:r>
          <a:r>
            <a:rPr kumimoji="1" lang="ja-JP" altLang="en-US" sz="1100">
              <a:solidFill>
                <a:srgbClr val="FF0000"/>
              </a:solidFill>
              <a:effectLst/>
              <a:latin typeface="+mn-lt"/>
              <a:ea typeface="+mn-ea"/>
              <a:cs typeface="+mn-cs"/>
            </a:rPr>
            <a:t>の償還が本格化する</a:t>
          </a:r>
          <a:r>
            <a:rPr kumimoji="1" lang="ja-JP" altLang="ja-JP" sz="1100">
              <a:solidFill>
                <a:srgbClr val="FF0000"/>
              </a:solidFill>
              <a:effectLst/>
              <a:latin typeface="+mn-lt"/>
              <a:ea typeface="+mn-ea"/>
              <a:cs typeface="+mn-cs"/>
            </a:rPr>
            <a:t>ため</a:t>
          </a:r>
          <a:r>
            <a:rPr kumimoji="1" lang="ja-JP" altLang="ja-JP" sz="1100">
              <a:solidFill>
                <a:schemeClr val="dk1"/>
              </a:solidFill>
              <a:effectLst/>
              <a:latin typeface="+mn-lt"/>
              <a:ea typeface="+mn-ea"/>
              <a:cs typeface="+mn-cs"/>
            </a:rPr>
            <a:t>、増加傾向は続くことが見込まれ</a:t>
          </a:r>
          <a:r>
            <a:rPr kumimoji="1" lang="ja-JP" altLang="en-US" sz="1100">
              <a:solidFill>
                <a:schemeClr val="dk1"/>
              </a:solidFill>
              <a:effectLst/>
              <a:latin typeface="+mn-lt"/>
              <a:ea typeface="+mn-ea"/>
              <a:cs typeface="+mn-cs"/>
            </a:rPr>
            <a:t>る。このため、</a:t>
          </a:r>
          <a:r>
            <a:rPr kumimoji="1" lang="ja-JP" altLang="ja-JP" sz="1100">
              <a:solidFill>
                <a:schemeClr val="dk1"/>
              </a:solidFill>
              <a:effectLst/>
              <a:latin typeface="+mn-lt"/>
              <a:ea typeface="+mn-ea"/>
              <a:cs typeface="+mn-cs"/>
            </a:rPr>
            <a:t>その他の事業については、緊急度や住民ニーズを的確に把握したうえで事業自体を選択することで地方債発行を抑え、公債費の抑制に努める。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156718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6372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156718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54124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168148</xdr:rowOff>
    </xdr:from>
    <xdr:to>
      <xdr:col>15</xdr:col>
      <xdr:colOff>98425</xdr:colOff>
      <xdr:row>79</xdr:row>
      <xdr:rowOff>106426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5412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97282</xdr:rowOff>
    </xdr:from>
    <xdr:to>
      <xdr:col>11</xdr:col>
      <xdr:colOff>9525</xdr:colOff>
      <xdr:row>79</xdr:row>
      <xdr:rowOff>106426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6418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105918</xdr:rowOff>
    </xdr:from>
    <xdr:to>
      <xdr:col>20</xdr:col>
      <xdr:colOff>38100</xdr:colOff>
      <xdr:row>80</xdr:row>
      <xdr:rowOff>36068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20845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55626</xdr:rowOff>
    </xdr:from>
    <xdr:to>
      <xdr:col>11</xdr:col>
      <xdr:colOff>60325</xdr:colOff>
      <xdr:row>79</xdr:row>
      <xdr:rowOff>157226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142003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46482</xdr:rowOff>
    </xdr:from>
    <xdr:to>
      <xdr:col>6</xdr:col>
      <xdr:colOff>171450</xdr:colOff>
      <xdr:row>79</xdr:row>
      <xdr:rowOff>148082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132859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ポイント、県平均と比較すると</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ポイント下回っているが、前年度と比較すると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前年度から増加した主な要因としては、歳出については障がい者給付費の増加等による。</a:t>
          </a:r>
          <a:endParaRPr lang="ja-JP" altLang="ja-JP" sz="1400">
            <a:effectLst/>
          </a:endParaRPr>
        </a:p>
        <a:p>
          <a:r>
            <a:rPr kumimoji="1" lang="ja-JP" altLang="ja-JP" sz="1100">
              <a:solidFill>
                <a:schemeClr val="dk1"/>
              </a:solidFill>
              <a:effectLst/>
              <a:latin typeface="+mn-lt"/>
              <a:ea typeface="+mn-ea"/>
              <a:cs typeface="+mn-cs"/>
            </a:rPr>
            <a:t>　今後は、子育て支援住宅の整備により子ども医療費や保育の実施費等の増加が見込まれており、その他経費については抑制し、経常経費の削減に努める。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49276</xdr:rowOff>
    </xdr:from>
    <xdr:to>
      <xdr:col>82</xdr:col>
      <xdr:colOff>107950</xdr:colOff>
      <xdr:row>74</xdr:row>
      <xdr:rowOff>131572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73657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106426</xdr:rowOff>
    </xdr:from>
    <xdr:to>
      <xdr:col>78</xdr:col>
      <xdr:colOff>69850</xdr:colOff>
      <xdr:row>74</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6222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106426</xdr:rowOff>
    </xdr:from>
    <xdr:to>
      <xdr:col>73</xdr:col>
      <xdr:colOff>180975</xdr:colOff>
      <xdr:row>74</xdr:row>
      <xdr:rowOff>94996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6222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94996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7411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80772</xdr:rowOff>
    </xdr:from>
    <xdr:to>
      <xdr:col>82</xdr:col>
      <xdr:colOff>158750</xdr:colOff>
      <xdr:row>75</xdr:row>
      <xdr:rowOff>10922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97299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61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169926</xdr:rowOff>
    </xdr:from>
    <xdr:to>
      <xdr:col>78</xdr:col>
      <xdr:colOff>120650</xdr:colOff>
      <xdr:row>74</xdr:row>
      <xdr:rowOff>100076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110253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5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55626</xdr:rowOff>
    </xdr:from>
    <xdr:to>
      <xdr:col>74</xdr:col>
      <xdr:colOff>31750</xdr:colOff>
      <xdr:row>73</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167403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44196</xdr:rowOff>
    </xdr:from>
    <xdr:to>
      <xdr:col>69</xdr:col>
      <xdr:colOff>142875</xdr:colOff>
      <xdr:row>74</xdr:row>
      <xdr:rowOff>145796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155973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xdr:rowOff>
    </xdr:from>
    <xdr:to>
      <xdr:col>65</xdr:col>
      <xdr:colOff>53975</xdr:colOff>
      <xdr:row>74</xdr:row>
      <xdr:rowOff>104648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114825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42654</xdr:rowOff>
    </xdr:from>
    <xdr:to>
      <xdr:col>29</xdr:col>
      <xdr:colOff>127000</xdr:colOff>
      <xdr:row>18</xdr:row>
      <xdr:rowOff>79299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76379"/>
          <a:ext cx="647700" cy="36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42654</xdr:rowOff>
    </xdr:from>
    <xdr:to>
      <xdr:col>26</xdr:col>
      <xdr:colOff>50800</xdr:colOff>
      <xdr:row>18</xdr:row>
      <xdr:rowOff>104216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76379"/>
          <a:ext cx="698500" cy="61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93929</xdr:rowOff>
    </xdr:from>
    <xdr:to>
      <xdr:col>22</xdr:col>
      <xdr:colOff>114300</xdr:colOff>
      <xdr:row>18</xdr:row>
      <xdr:rowOff>104216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27654"/>
          <a:ext cx="698500" cy="10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93929</xdr:rowOff>
    </xdr:from>
    <xdr:to>
      <xdr:col>18</xdr:col>
      <xdr:colOff>177800</xdr:colOff>
      <xdr:row>18</xdr:row>
      <xdr:rowOff>103515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27654"/>
          <a:ext cx="698500" cy="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28499</xdr:rowOff>
    </xdr:from>
    <xdr:to>
      <xdr:col>29</xdr:col>
      <xdr:colOff>177800</xdr:colOff>
      <xdr:row>18</xdr:row>
      <xdr:rowOff>130099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4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163304</xdr:rowOff>
    </xdr:from>
    <xdr:to>
      <xdr:col>26</xdr:col>
      <xdr:colOff>101600</xdr:colOff>
      <xdr:row>18</xdr:row>
      <xdr:rowOff>93454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2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78231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1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53416</xdr:rowOff>
    </xdr:from>
    <xdr:to>
      <xdr:col>22</xdr:col>
      <xdr:colOff>165100</xdr:colOff>
      <xdr:row>18</xdr:row>
      <xdr:rowOff>155016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8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139793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7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43129</xdr:rowOff>
    </xdr:from>
    <xdr:to>
      <xdr:col>19</xdr:col>
      <xdr:colOff>38100</xdr:colOff>
      <xdr:row>18</xdr:row>
      <xdr:rowOff>144729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129506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6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52715</xdr:rowOff>
    </xdr:from>
    <xdr:to>
      <xdr:col>15</xdr:col>
      <xdr:colOff>101600</xdr:colOff>
      <xdr:row>18</xdr:row>
      <xdr:rowOff>154315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86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139092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242310</xdr:rowOff>
    </xdr:from>
    <xdr:to>
      <xdr:col>29</xdr:col>
      <xdr:colOff>127000</xdr:colOff>
      <xdr:row>35</xdr:row>
      <xdr:rowOff>281972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52660"/>
          <a:ext cx="647700" cy="3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281972</xdr:rowOff>
    </xdr:from>
    <xdr:to>
      <xdr:col>26</xdr:col>
      <xdr:colOff>50800</xdr:colOff>
      <xdr:row>36</xdr:row>
      <xdr:rowOff>40684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92322"/>
          <a:ext cx="698500" cy="10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288563</xdr:rowOff>
    </xdr:from>
    <xdr:to>
      <xdr:col>22</xdr:col>
      <xdr:colOff>114300</xdr:colOff>
      <xdr:row>36</xdr:row>
      <xdr:rowOff>40684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98913"/>
          <a:ext cx="698500" cy="9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46844</xdr:rowOff>
    </xdr:from>
    <xdr:to>
      <xdr:col>22</xdr:col>
      <xdr:colOff>165100</xdr:colOff>
      <xdr:row>35</xdr:row>
      <xdr:rowOff>148444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158621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2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253644</xdr:rowOff>
    </xdr:from>
    <xdr:to>
      <xdr:col>18</xdr:col>
      <xdr:colOff>177800</xdr:colOff>
      <xdr:row>35</xdr:row>
      <xdr:rowOff>288563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63994"/>
          <a:ext cx="698500" cy="34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191510</xdr:rowOff>
    </xdr:from>
    <xdr:to>
      <xdr:col>29</xdr:col>
      <xdr:colOff>177800</xdr:colOff>
      <xdr:row>35</xdr:row>
      <xdr:rowOff>293110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0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163587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231172</xdr:rowOff>
    </xdr:from>
    <xdr:to>
      <xdr:col>26</xdr:col>
      <xdr:colOff>101600</xdr:colOff>
      <xdr:row>35</xdr:row>
      <xdr:rowOff>332772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41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317549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27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332784</xdr:rowOff>
    </xdr:from>
    <xdr:to>
      <xdr:col>22</xdr:col>
      <xdr:colOff>165100</xdr:colOff>
      <xdr:row>36</xdr:row>
      <xdr:rowOff>91484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43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76261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2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237763</xdr:rowOff>
    </xdr:from>
    <xdr:to>
      <xdr:col>19</xdr:col>
      <xdr:colOff>38100</xdr:colOff>
      <xdr:row>35</xdr:row>
      <xdr:rowOff>339363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48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324140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3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202844</xdr:rowOff>
    </xdr:from>
    <xdr:to>
      <xdr:col>15</xdr:col>
      <xdr:colOff>101600</xdr:colOff>
      <xdr:row>35</xdr:row>
      <xdr:rowOff>304444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1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289221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9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10,839
10,782
57.93
12,228,196
11,610,203
439,948
3,423,619
9,534,806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6251</xdr:rowOff>
    </xdr:from>
    <xdr:to>
      <xdr:col>24</xdr:col>
      <xdr:colOff>63500</xdr:colOff>
      <xdr:row>38</xdr:row>
      <xdr:rowOff>28181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21351"/>
          <a:ext cx="8382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6251</xdr:rowOff>
    </xdr:from>
    <xdr:to>
      <xdr:col>19</xdr:col>
      <xdr:colOff>177800</xdr:colOff>
      <xdr:row>38</xdr:row>
      <xdr:rowOff>44412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21351"/>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27739</xdr:rowOff>
    </xdr:from>
    <xdr:to>
      <xdr:col>15</xdr:col>
      <xdr:colOff>50800</xdr:colOff>
      <xdr:row>38</xdr:row>
      <xdr:rowOff>44412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42839"/>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77935</xdr:rowOff>
    </xdr:from>
    <xdr:to>
      <xdr:col>15</xdr:col>
      <xdr:colOff>101600</xdr:colOff>
      <xdr:row>38</xdr:row>
      <xdr:rowOff>8085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24612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27739</xdr:rowOff>
    </xdr:from>
    <xdr:to>
      <xdr:col>10</xdr:col>
      <xdr:colOff>114300</xdr:colOff>
      <xdr:row>38</xdr:row>
      <xdr:rowOff>37302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42839"/>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148831</xdr:rowOff>
    </xdr:from>
    <xdr:to>
      <xdr:col>24</xdr:col>
      <xdr:colOff>114300</xdr:colOff>
      <xdr:row>38</xdr:row>
      <xdr:rowOff>78981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127258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126901</xdr:rowOff>
    </xdr:from>
    <xdr:to>
      <xdr:col>20</xdr:col>
      <xdr:colOff>38100</xdr:colOff>
      <xdr:row>38</xdr:row>
      <xdr:rowOff>57051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48178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165062</xdr:rowOff>
    </xdr:from>
    <xdr:to>
      <xdr:col>15</xdr:col>
      <xdr:colOff>101600</xdr:colOff>
      <xdr:row>38</xdr:row>
      <xdr:rowOff>95212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86339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148389</xdr:rowOff>
    </xdr:from>
    <xdr:to>
      <xdr:col>10</xdr:col>
      <xdr:colOff>165100</xdr:colOff>
      <xdr:row>38</xdr:row>
      <xdr:rowOff>78539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69666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157952</xdr:rowOff>
    </xdr:from>
    <xdr:to>
      <xdr:col>6</xdr:col>
      <xdr:colOff>38100</xdr:colOff>
      <xdr:row>38</xdr:row>
      <xdr:rowOff>88102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79229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38572</xdr:rowOff>
    </xdr:from>
    <xdr:to>
      <xdr:col>24</xdr:col>
      <xdr:colOff>63500</xdr:colOff>
      <xdr:row>52</xdr:row>
      <xdr:rowOff>130812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8611072"/>
          <a:ext cx="838200" cy="4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13240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14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38572</xdr:rowOff>
    </xdr:from>
    <xdr:to>
      <xdr:col>19</xdr:col>
      <xdr:colOff>177800</xdr:colOff>
      <xdr:row>57</xdr:row>
      <xdr:rowOff>62978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8611072"/>
          <a:ext cx="889000" cy="12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150826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62978</xdr:rowOff>
    </xdr:from>
    <xdr:to>
      <xdr:col>15</xdr:col>
      <xdr:colOff>50800</xdr:colOff>
      <xdr:row>57</xdr:row>
      <xdr:rowOff>88196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35628"/>
          <a:ext cx="889000" cy="2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10709</xdr:rowOff>
    </xdr:from>
    <xdr:to>
      <xdr:col>15</xdr:col>
      <xdr:colOff>101600</xdr:colOff>
      <xdr:row>56</xdr:row>
      <xdr:rowOff>112309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88196</xdr:rowOff>
    </xdr:from>
    <xdr:to>
      <xdr:col>10</xdr:col>
      <xdr:colOff>114300</xdr:colOff>
      <xdr:row>57</xdr:row>
      <xdr:rowOff>113731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60846"/>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80012</xdr:rowOff>
    </xdr:from>
    <xdr:to>
      <xdr:col>24</xdr:col>
      <xdr:colOff>114300</xdr:colOff>
      <xdr:row>53</xdr:row>
      <xdr:rowOff>10162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89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102889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84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159222</xdr:rowOff>
    </xdr:from>
    <xdr:to>
      <xdr:col>20</xdr:col>
      <xdr:colOff>38100</xdr:colOff>
      <xdr:row>50</xdr:row>
      <xdr:rowOff>89372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85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105899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833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12178</xdr:rowOff>
    </xdr:from>
    <xdr:to>
      <xdr:col>15</xdr:col>
      <xdr:colOff>101600</xdr:colOff>
      <xdr:row>57</xdr:row>
      <xdr:rowOff>113778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104905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37396</xdr:rowOff>
    </xdr:from>
    <xdr:to>
      <xdr:col>10</xdr:col>
      <xdr:colOff>165100</xdr:colOff>
      <xdr:row>57</xdr:row>
      <xdr:rowOff>138996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130123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62931</xdr:rowOff>
    </xdr:from>
    <xdr:to>
      <xdr:col>6</xdr:col>
      <xdr:colOff>38100</xdr:colOff>
      <xdr:row>57</xdr:row>
      <xdr:rowOff>164531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3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155658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2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143266</xdr:rowOff>
    </xdr:from>
    <xdr:to>
      <xdr:col>24</xdr:col>
      <xdr:colOff>63500</xdr:colOff>
      <xdr:row>77</xdr:row>
      <xdr:rowOff>144593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44916"/>
          <a:ext cx="8382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143266</xdr:rowOff>
    </xdr:from>
    <xdr:to>
      <xdr:col>19</xdr:col>
      <xdr:colOff>177800</xdr:colOff>
      <xdr:row>77</xdr:row>
      <xdr:rowOff>150307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44916"/>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150307</xdr:rowOff>
    </xdr:from>
    <xdr:to>
      <xdr:col>15</xdr:col>
      <xdr:colOff>50800</xdr:colOff>
      <xdr:row>77</xdr:row>
      <xdr:rowOff>168732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51957"/>
          <a:ext cx="8890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9759</xdr:rowOff>
    </xdr:from>
    <xdr:to>
      <xdr:col>15</xdr:col>
      <xdr:colOff>101600</xdr:colOff>
      <xdr:row>77</xdr:row>
      <xdr:rowOff>111359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127886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159268</xdr:rowOff>
    </xdr:from>
    <xdr:to>
      <xdr:col>10</xdr:col>
      <xdr:colOff>114300</xdr:colOff>
      <xdr:row>77</xdr:row>
      <xdr:rowOff>168732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60918"/>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93793</xdr:rowOff>
    </xdr:from>
    <xdr:to>
      <xdr:col>24</xdr:col>
      <xdr:colOff>114300</xdr:colOff>
      <xdr:row>78</xdr:row>
      <xdr:rowOff>23943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72220</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7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92466</xdr:rowOff>
    </xdr:from>
    <xdr:to>
      <xdr:col>20</xdr:col>
      <xdr:colOff>38100</xdr:colOff>
      <xdr:row>78</xdr:row>
      <xdr:rowOff>22616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13743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8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99507</xdr:rowOff>
    </xdr:from>
    <xdr:to>
      <xdr:col>15</xdr:col>
      <xdr:colOff>101600</xdr:colOff>
      <xdr:row>78</xdr:row>
      <xdr:rowOff>29657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0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20784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3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117932</xdr:rowOff>
    </xdr:from>
    <xdr:to>
      <xdr:col>10</xdr:col>
      <xdr:colOff>165100</xdr:colOff>
      <xdr:row>78</xdr:row>
      <xdr:rowOff>48082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39209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1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108468</xdr:rowOff>
    </xdr:from>
    <xdr:to>
      <xdr:col>6</xdr:col>
      <xdr:colOff>38100</xdr:colOff>
      <xdr:row>78</xdr:row>
      <xdr:rowOff>38618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29745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0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152629</xdr:rowOff>
    </xdr:from>
    <xdr:to>
      <xdr:col>24</xdr:col>
      <xdr:colOff>63500</xdr:colOff>
      <xdr:row>92</xdr:row>
      <xdr:rowOff>3511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754579"/>
          <a:ext cx="838200" cy="2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3511</xdr:rowOff>
    </xdr:from>
    <xdr:to>
      <xdr:col>19</xdr:col>
      <xdr:colOff>177800</xdr:colOff>
      <xdr:row>92</xdr:row>
      <xdr:rowOff>98010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776911"/>
          <a:ext cx="889000" cy="9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98010</xdr:rowOff>
    </xdr:from>
    <xdr:to>
      <xdr:col>15</xdr:col>
      <xdr:colOff>50800</xdr:colOff>
      <xdr:row>92</xdr:row>
      <xdr:rowOff>119211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71410"/>
          <a:ext cx="889000" cy="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68183</xdr:rowOff>
    </xdr:from>
    <xdr:to>
      <xdr:col>15</xdr:col>
      <xdr:colOff>101600</xdr:colOff>
      <xdr:row>96</xdr:row>
      <xdr:rowOff>169783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2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160910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119211</xdr:rowOff>
    </xdr:from>
    <xdr:to>
      <xdr:col>10</xdr:col>
      <xdr:colOff>114300</xdr:colOff>
      <xdr:row>93</xdr:row>
      <xdr:rowOff>64247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892611"/>
          <a:ext cx="889000" cy="1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101829</xdr:rowOff>
    </xdr:from>
    <xdr:to>
      <xdr:col>24</xdr:col>
      <xdr:colOff>114300</xdr:colOff>
      <xdr:row>92</xdr:row>
      <xdr:rowOff>31979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7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124706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55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124161</xdr:rowOff>
    </xdr:from>
    <xdr:to>
      <xdr:col>20</xdr:col>
      <xdr:colOff>38100</xdr:colOff>
      <xdr:row>92</xdr:row>
      <xdr:rowOff>54311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7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70838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50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47210</xdr:rowOff>
    </xdr:from>
    <xdr:to>
      <xdr:col>15</xdr:col>
      <xdr:colOff>101600</xdr:colOff>
      <xdr:row>92</xdr:row>
      <xdr:rowOff>148810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165337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59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68411</xdr:rowOff>
    </xdr:from>
    <xdr:to>
      <xdr:col>10</xdr:col>
      <xdr:colOff>165100</xdr:colOff>
      <xdr:row>92</xdr:row>
      <xdr:rowOff>170011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8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15088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61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13447</xdr:rowOff>
    </xdr:from>
    <xdr:to>
      <xdr:col>6</xdr:col>
      <xdr:colOff>38100</xdr:colOff>
      <xdr:row>93</xdr:row>
      <xdr:rowOff>115047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9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131574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7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28811</xdr:rowOff>
    </xdr:from>
    <xdr:to>
      <xdr:col>55</xdr:col>
      <xdr:colOff>0</xdr:colOff>
      <xdr:row>35</xdr:row>
      <xdr:rowOff>142649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858111"/>
          <a:ext cx="838200" cy="28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142649</xdr:rowOff>
    </xdr:from>
    <xdr:to>
      <xdr:col>50</xdr:col>
      <xdr:colOff>114300</xdr:colOff>
      <xdr:row>37</xdr:row>
      <xdr:rowOff>24705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143399"/>
          <a:ext cx="889000" cy="2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24705</xdr:rowOff>
    </xdr:from>
    <xdr:to>
      <xdr:col>45</xdr:col>
      <xdr:colOff>177800</xdr:colOff>
      <xdr:row>37</xdr:row>
      <xdr:rowOff>61788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68355"/>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61788</xdr:rowOff>
    </xdr:from>
    <xdr:to>
      <xdr:col>41</xdr:col>
      <xdr:colOff>50800</xdr:colOff>
      <xdr:row>37</xdr:row>
      <xdr:rowOff>71966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05438"/>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149461</xdr:rowOff>
    </xdr:from>
    <xdr:to>
      <xdr:col>55</xdr:col>
      <xdr:colOff>50800</xdr:colOff>
      <xdr:row>34</xdr:row>
      <xdr:rowOff>79611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888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65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91849</xdr:rowOff>
    </xdr:from>
    <xdr:to>
      <xdr:col>50</xdr:col>
      <xdr:colOff>165100</xdr:colOff>
      <xdr:row>36</xdr:row>
      <xdr:rowOff>21999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38526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6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145355</xdr:rowOff>
    </xdr:from>
    <xdr:to>
      <xdr:col>46</xdr:col>
      <xdr:colOff>38100</xdr:colOff>
      <xdr:row>37</xdr:row>
      <xdr:rowOff>75505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1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66632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1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10988</xdr:rowOff>
    </xdr:from>
    <xdr:to>
      <xdr:col>41</xdr:col>
      <xdr:colOff>101600</xdr:colOff>
      <xdr:row>37</xdr:row>
      <xdr:rowOff>112588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5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103715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4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21166</xdr:rowOff>
    </xdr:from>
    <xdr:to>
      <xdr:col>36</xdr:col>
      <xdr:colOff>165100</xdr:colOff>
      <xdr:row>37</xdr:row>
      <xdr:rowOff>122766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6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113893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5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133779</xdr:rowOff>
    </xdr:from>
    <xdr:to>
      <xdr:col>55</xdr:col>
      <xdr:colOff>0</xdr:colOff>
      <xdr:row>57</xdr:row>
      <xdr:rowOff>40652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392079"/>
          <a:ext cx="838200" cy="4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143253</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44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30982</xdr:rowOff>
    </xdr:from>
    <xdr:to>
      <xdr:col>50</xdr:col>
      <xdr:colOff>114300</xdr:colOff>
      <xdr:row>57</xdr:row>
      <xdr:rowOff>40652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03632"/>
          <a:ext cx="889000" cy="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126512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137109</xdr:rowOff>
    </xdr:from>
    <xdr:to>
      <xdr:col>45</xdr:col>
      <xdr:colOff>177800</xdr:colOff>
      <xdr:row>57</xdr:row>
      <xdr:rowOff>30982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566859"/>
          <a:ext cx="889000" cy="2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103790</xdr:rowOff>
    </xdr:from>
    <xdr:to>
      <xdr:col>46</xdr:col>
      <xdr:colOff>38100</xdr:colOff>
      <xdr:row>57</xdr:row>
      <xdr:rowOff>33940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50467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135620</xdr:rowOff>
    </xdr:from>
    <xdr:to>
      <xdr:col>41</xdr:col>
      <xdr:colOff>50800</xdr:colOff>
      <xdr:row>55</xdr:row>
      <xdr:rowOff>137109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65370"/>
          <a:ext cx="889000" cy="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79378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82979</xdr:rowOff>
    </xdr:from>
    <xdr:to>
      <xdr:col>55</xdr:col>
      <xdr:colOff>50800</xdr:colOff>
      <xdr:row>55</xdr:row>
      <xdr:rowOff>13129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105856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19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161302</xdr:rowOff>
    </xdr:from>
    <xdr:to>
      <xdr:col>50</xdr:col>
      <xdr:colOff>165100</xdr:colOff>
      <xdr:row>57</xdr:row>
      <xdr:rowOff>91452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107979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53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151632</xdr:rowOff>
    </xdr:from>
    <xdr:to>
      <xdr:col>46</xdr:col>
      <xdr:colOff>38100</xdr:colOff>
      <xdr:row>57</xdr:row>
      <xdr:rowOff>81782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72909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86309</xdr:rowOff>
    </xdr:from>
    <xdr:to>
      <xdr:col>41</xdr:col>
      <xdr:colOff>101600</xdr:colOff>
      <xdr:row>56</xdr:row>
      <xdr:rowOff>16459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32986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9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84820</xdr:rowOff>
    </xdr:from>
    <xdr:to>
      <xdr:col>36</xdr:col>
      <xdr:colOff>165100</xdr:colOff>
      <xdr:row>56</xdr:row>
      <xdr:rowOff>14970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31497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28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6037</xdr:rowOff>
    </xdr:from>
    <xdr:to>
      <xdr:col>55</xdr:col>
      <xdr:colOff>0</xdr:colOff>
      <xdr:row>78</xdr:row>
      <xdr:rowOff>165546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79137"/>
          <a:ext cx="838200" cy="15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117786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120864</xdr:rowOff>
    </xdr:from>
    <xdr:to>
      <xdr:col>50</xdr:col>
      <xdr:colOff>114300</xdr:colOff>
      <xdr:row>78</xdr:row>
      <xdr:rowOff>165546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51064"/>
          <a:ext cx="889000" cy="38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68986</xdr:rowOff>
    </xdr:from>
    <xdr:to>
      <xdr:col>45</xdr:col>
      <xdr:colOff>177800</xdr:colOff>
      <xdr:row>76</xdr:row>
      <xdr:rowOff>120864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099186"/>
          <a:ext cx="889000" cy="5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44681</xdr:rowOff>
    </xdr:from>
    <xdr:to>
      <xdr:col>46</xdr:col>
      <xdr:colOff>38100</xdr:colOff>
      <xdr:row>76</xdr:row>
      <xdr:rowOff>146281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07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162808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8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137904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3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126687</xdr:rowOff>
    </xdr:from>
    <xdr:to>
      <xdr:col>55</xdr:col>
      <xdr:colOff>50800</xdr:colOff>
      <xdr:row>78</xdr:row>
      <xdr:rowOff>56837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149564</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7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114746</xdr:rowOff>
    </xdr:from>
    <xdr:to>
      <xdr:col>50</xdr:col>
      <xdr:colOff>165100</xdr:colOff>
      <xdr:row>79</xdr:row>
      <xdr:rowOff>44896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36023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8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70064</xdr:rowOff>
    </xdr:from>
    <xdr:to>
      <xdr:col>46</xdr:col>
      <xdr:colOff>38100</xdr:colOff>
      <xdr:row>77</xdr:row>
      <xdr:rowOff>214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0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162791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18186</xdr:rowOff>
    </xdr:from>
    <xdr:to>
      <xdr:col>41</xdr:col>
      <xdr:colOff>101600</xdr:colOff>
      <xdr:row>76</xdr:row>
      <xdr:rowOff>119786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0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136313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82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96014</xdr:rowOff>
    </xdr:from>
    <xdr:to>
      <xdr:col>55</xdr:col>
      <xdr:colOff>0</xdr:colOff>
      <xdr:row>97</xdr:row>
      <xdr:rowOff>63889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555214"/>
          <a:ext cx="838200" cy="13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96014</xdr:rowOff>
    </xdr:from>
    <xdr:to>
      <xdr:col>50</xdr:col>
      <xdr:colOff>114300</xdr:colOff>
      <xdr:row>98</xdr:row>
      <xdr:rowOff>63333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555214"/>
          <a:ext cx="889000" cy="31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85089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7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108786</xdr:rowOff>
    </xdr:from>
    <xdr:to>
      <xdr:col>45</xdr:col>
      <xdr:colOff>177800</xdr:colOff>
      <xdr:row>98</xdr:row>
      <xdr:rowOff>63333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396536"/>
          <a:ext cx="889000" cy="4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89297</xdr:rowOff>
    </xdr:from>
    <xdr:to>
      <xdr:col>46</xdr:col>
      <xdr:colOff>38100</xdr:colOff>
      <xdr:row>98</xdr:row>
      <xdr:rowOff>19447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120088</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13089</xdr:rowOff>
    </xdr:from>
    <xdr:to>
      <xdr:col>55</xdr:col>
      <xdr:colOff>50800</xdr:colOff>
      <xdr:row>97</xdr:row>
      <xdr:rowOff>114689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6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162966</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6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45214</xdr:rowOff>
    </xdr:from>
    <xdr:to>
      <xdr:col>50</xdr:col>
      <xdr:colOff>165100</xdr:colOff>
      <xdr:row>96</xdr:row>
      <xdr:rowOff>146814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5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163341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7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12533</xdr:rowOff>
    </xdr:from>
    <xdr:to>
      <xdr:col>46</xdr:col>
      <xdr:colOff>38100</xdr:colOff>
      <xdr:row>98</xdr:row>
      <xdr:rowOff>114133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8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105260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90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57986</xdr:rowOff>
    </xdr:from>
    <xdr:to>
      <xdr:col>41</xdr:col>
      <xdr:colOff>101600</xdr:colOff>
      <xdr:row>95</xdr:row>
      <xdr:rowOff>159586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3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4663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2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72644</xdr:rowOff>
    </xdr:from>
    <xdr:to>
      <xdr:col>85</xdr:col>
      <xdr:colOff>127000</xdr:colOff>
      <xdr:row>32</xdr:row>
      <xdr:rowOff>162217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5216144"/>
          <a:ext cx="838200" cy="4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162217</xdr:rowOff>
    </xdr:from>
    <xdr:to>
      <xdr:col>81</xdr:col>
      <xdr:colOff>50800</xdr:colOff>
      <xdr:row>38</xdr:row>
      <xdr:rowOff>169723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5648617"/>
          <a:ext cx="889000" cy="10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169723</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8482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69634</xdr:rowOff>
    </xdr:from>
    <xdr:to>
      <xdr:col>76</xdr:col>
      <xdr:colOff>165100</xdr:colOff>
      <xdr:row>38</xdr:row>
      <xdr:rowOff>171234</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16311</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21844</xdr:rowOff>
    </xdr:from>
    <xdr:to>
      <xdr:col>85</xdr:col>
      <xdr:colOff>177800</xdr:colOff>
      <xdr:row>30</xdr:row>
      <xdr:rowOff>123444</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51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146321</xdr:rowOff>
    </xdr:from>
    <xdr:ext cx="599010"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511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111417</xdr:rowOff>
    </xdr:from>
    <xdr:to>
      <xdr:col>81</xdr:col>
      <xdr:colOff>101600</xdr:colOff>
      <xdr:row>33</xdr:row>
      <xdr:rowOff>41567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559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58094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537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118923</xdr:rowOff>
    </xdr:from>
    <xdr:to>
      <xdr:col>76</xdr:col>
      <xdr:colOff>165100</xdr:colOff>
      <xdr:row>39</xdr:row>
      <xdr:rowOff>49073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40200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2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149530</xdr:rowOff>
    </xdr:from>
    <xdr:to>
      <xdr:col>85</xdr:col>
      <xdr:colOff>127000</xdr:colOff>
      <xdr:row>76</xdr:row>
      <xdr:rowOff>5040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3008280"/>
          <a:ext cx="8382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149530</xdr:rowOff>
    </xdr:from>
    <xdr:to>
      <xdr:col>81</xdr:col>
      <xdr:colOff>50800</xdr:colOff>
      <xdr:row>76</xdr:row>
      <xdr:rowOff>48450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008280"/>
          <a:ext cx="889000" cy="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25516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25126</xdr:rowOff>
    </xdr:from>
    <xdr:to>
      <xdr:col>76</xdr:col>
      <xdr:colOff>114300</xdr:colOff>
      <xdr:row>76</xdr:row>
      <xdr:rowOff>48450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055326"/>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23915</xdr:rowOff>
    </xdr:from>
    <xdr:to>
      <xdr:col>71</xdr:col>
      <xdr:colOff>177800</xdr:colOff>
      <xdr:row>76</xdr:row>
      <xdr:rowOff>25126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054115"/>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125689</xdr:rowOff>
    </xdr:from>
    <xdr:to>
      <xdr:col>85</xdr:col>
      <xdr:colOff>177800</xdr:colOff>
      <xdr:row>76</xdr:row>
      <xdr:rowOff>55838</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984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148566</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8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98730</xdr:rowOff>
    </xdr:from>
    <xdr:to>
      <xdr:col>81</xdr:col>
      <xdr:colOff>101600</xdr:colOff>
      <xdr:row>76</xdr:row>
      <xdr:rowOff>28879</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9574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45407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169100</xdr:rowOff>
    </xdr:from>
    <xdr:to>
      <xdr:col>76</xdr:col>
      <xdr:colOff>165100</xdr:colOff>
      <xdr:row>76</xdr:row>
      <xdr:rowOff>99250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0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115778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0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145776</xdr:rowOff>
    </xdr:from>
    <xdr:to>
      <xdr:col>72</xdr:col>
      <xdr:colOff>38100</xdr:colOff>
      <xdr:row>76</xdr:row>
      <xdr:rowOff>75926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0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92453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144564</xdr:rowOff>
    </xdr:from>
    <xdr:to>
      <xdr:col>67</xdr:col>
      <xdr:colOff>101600</xdr:colOff>
      <xdr:row>76</xdr:row>
      <xdr:rowOff>74715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0033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91241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7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25611</xdr:rowOff>
    </xdr:from>
    <xdr:to>
      <xdr:col>85</xdr:col>
      <xdr:colOff>127000</xdr:colOff>
      <xdr:row>98</xdr:row>
      <xdr:rowOff>124727</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827711"/>
          <a:ext cx="838200" cy="9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130585</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1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124727</xdr:rowOff>
    </xdr:from>
    <xdr:to>
      <xdr:col>81</xdr:col>
      <xdr:colOff>50800</xdr:colOff>
      <xdr:row>98</xdr:row>
      <xdr:rowOff>127716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26827"/>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109753</xdr:rowOff>
    </xdr:from>
    <xdr:to>
      <xdr:col>76</xdr:col>
      <xdr:colOff>114300</xdr:colOff>
      <xdr:row>98</xdr:row>
      <xdr:rowOff>127716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11853"/>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7998</xdr:rowOff>
    </xdr:from>
    <xdr:to>
      <xdr:col>76</xdr:col>
      <xdr:colOff>165100</xdr:colOff>
      <xdr:row>97</xdr:row>
      <xdr:rowOff>109598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63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126125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4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109753</xdr:rowOff>
    </xdr:from>
    <xdr:to>
      <xdr:col>71</xdr:col>
      <xdr:colOff>177800</xdr:colOff>
      <xdr:row>98</xdr:row>
      <xdr:rowOff>113909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11853"/>
          <a:ext cx="889000" cy="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146261</xdr:rowOff>
    </xdr:from>
    <xdr:to>
      <xdr:col>85</xdr:col>
      <xdr:colOff>177800</xdr:colOff>
      <xdr:row>98</xdr:row>
      <xdr:rowOff>76411</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7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105638</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56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73927</xdr:rowOff>
    </xdr:from>
    <xdr:to>
      <xdr:col>81</xdr:col>
      <xdr:colOff>101600</xdr:colOff>
      <xdr:row>99</xdr:row>
      <xdr:rowOff>4077</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8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166654</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96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76916</xdr:rowOff>
    </xdr:from>
    <xdr:to>
      <xdr:col>76</xdr:col>
      <xdr:colOff>165100</xdr:colOff>
      <xdr:row>99</xdr:row>
      <xdr:rowOff>7066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87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169643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97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58953</xdr:rowOff>
    </xdr:from>
    <xdr:to>
      <xdr:col>72</xdr:col>
      <xdr:colOff>38100</xdr:colOff>
      <xdr:row>98</xdr:row>
      <xdr:rowOff>160553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8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151680</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95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63109</xdr:rowOff>
    </xdr:from>
    <xdr:to>
      <xdr:col>67</xdr:col>
      <xdr:colOff>101600</xdr:colOff>
      <xdr:row>98</xdr:row>
      <xdr:rowOff>164709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86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155836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95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123588</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40983</xdr:rowOff>
    </xdr:from>
    <xdr:to>
      <xdr:col>116</xdr:col>
      <xdr:colOff>63500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156533"/>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40983</xdr:rowOff>
    </xdr:from>
    <xdr:to>
      <xdr:col>111</xdr:col>
      <xdr:colOff>177800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0434300" y="10156533"/>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105093</xdr:rowOff>
    </xdr:from>
    <xdr:to>
      <xdr:col>107</xdr:col>
      <xdr:colOff>101600</xdr:colOff>
      <xdr:row>59</xdr:row>
      <xdr:rowOff>35243</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51770</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82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161633</xdr:rowOff>
    </xdr:from>
    <xdr:to>
      <xdr:col>112</xdr:col>
      <xdr:colOff>38100</xdr:colOff>
      <xdr:row>59</xdr:row>
      <xdr:rowOff>91783</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82910</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4017" y="1019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152002</xdr:rowOff>
    </xdr:from>
    <xdr:to>
      <xdr:col>116</xdr:col>
      <xdr:colOff>63500</xdr:colOff>
      <xdr:row>75</xdr:row>
      <xdr:rowOff>166567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010752"/>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166567</xdr:rowOff>
    </xdr:from>
    <xdr:to>
      <xdr:col>111</xdr:col>
      <xdr:colOff>177800</xdr:colOff>
      <xdr:row>76</xdr:row>
      <xdr:rowOff>13829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025317"/>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90018</xdr:rowOff>
    </xdr:from>
    <xdr:to>
      <xdr:col>107</xdr:col>
      <xdr:colOff>50800</xdr:colOff>
      <xdr:row>76</xdr:row>
      <xdr:rowOff>13829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948768"/>
          <a:ext cx="889000" cy="9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15040</xdr:rowOff>
    </xdr:from>
    <xdr:to>
      <xdr:col>107</xdr:col>
      <xdr:colOff>101600</xdr:colOff>
      <xdr:row>75</xdr:row>
      <xdr:rowOff>116640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87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133167</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264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90018</xdr:rowOff>
    </xdr:from>
    <xdr:to>
      <xdr:col>102</xdr:col>
      <xdr:colOff>114300</xdr:colOff>
      <xdr:row>76</xdr:row>
      <xdr:rowOff>98988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948768"/>
          <a:ext cx="889000" cy="18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101201</xdr:rowOff>
    </xdr:from>
    <xdr:to>
      <xdr:col>116</xdr:col>
      <xdr:colOff>114300</xdr:colOff>
      <xdr:row>76</xdr:row>
      <xdr:rowOff>31350</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59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79628</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93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115766</xdr:rowOff>
    </xdr:from>
    <xdr:to>
      <xdr:col>112</xdr:col>
      <xdr:colOff>38100</xdr:colOff>
      <xdr:row>76</xdr:row>
      <xdr:rowOff>45917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9745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37044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134479</xdr:rowOff>
    </xdr:from>
    <xdr:to>
      <xdr:col>107</xdr:col>
      <xdr:colOff>101600</xdr:colOff>
      <xdr:row>76</xdr:row>
      <xdr:rowOff>64629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55756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8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39218</xdr:rowOff>
    </xdr:from>
    <xdr:to>
      <xdr:col>102</xdr:col>
      <xdr:colOff>165100</xdr:colOff>
      <xdr:row>75</xdr:row>
      <xdr:rowOff>140818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8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157345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7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48188</xdr:rowOff>
    </xdr:from>
    <xdr:to>
      <xdr:col>98</xdr:col>
      <xdr:colOff>38100</xdr:colOff>
      <xdr:row>76</xdr:row>
      <xdr:rowOff>149788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0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140915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1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位以内に入ったものが、災害復旧事業費、物件費、扶助費</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災害復旧事業費については、平成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月に発生した熊本地震及び</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月に発生した豪雨災害に係る各種復旧事業</a:t>
          </a:r>
          <a:r>
            <a:rPr kumimoji="1" lang="ja-JP" altLang="en-US" sz="1100">
              <a:solidFill>
                <a:schemeClr val="dk1"/>
              </a:solidFill>
              <a:effectLst/>
              <a:latin typeface="+mn-lt"/>
              <a:ea typeface="+mn-ea"/>
              <a:cs typeface="+mn-cs"/>
            </a:rPr>
            <a:t>を引き続き実施する</a:t>
          </a:r>
          <a:r>
            <a:rPr kumimoji="1" lang="ja-JP" altLang="ja-JP" sz="1100">
              <a:solidFill>
                <a:schemeClr val="dk1"/>
              </a:solidFill>
              <a:effectLst/>
              <a:latin typeface="+mn-lt"/>
              <a:ea typeface="+mn-ea"/>
              <a:cs typeface="+mn-cs"/>
            </a:rPr>
            <a:t>必要が</a:t>
          </a:r>
          <a:r>
            <a:rPr kumimoji="1" lang="ja-JP" altLang="en-US" sz="1100">
              <a:solidFill>
                <a:schemeClr val="dk1"/>
              </a:solidFill>
              <a:effectLst/>
              <a:latin typeface="+mn-lt"/>
              <a:ea typeface="+mn-ea"/>
              <a:cs typeface="+mn-cs"/>
            </a:rPr>
            <a:t>あるため</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物件費について</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月に発生した熊本地震</a:t>
          </a:r>
          <a:r>
            <a:rPr kumimoji="1" lang="ja-JP" altLang="en-US" sz="1100">
              <a:solidFill>
                <a:schemeClr val="dk1"/>
              </a:solidFill>
              <a:effectLst/>
              <a:latin typeface="+mn-lt"/>
              <a:ea typeface="+mn-ea"/>
              <a:cs typeface="+mn-cs"/>
            </a:rPr>
            <a:t>に伴い災害廃棄物処理事業に多額の経費を必要としたことによる。</a:t>
          </a:r>
          <a:endParaRPr lang="ja-JP" altLang="ja-JP" sz="1400">
            <a:effectLst/>
          </a:endParaRPr>
        </a:p>
        <a:p>
          <a:r>
            <a:rPr kumimoji="1" lang="ja-JP" altLang="ja-JP" sz="1100">
              <a:solidFill>
                <a:schemeClr val="dk1"/>
              </a:solidFill>
              <a:effectLst/>
              <a:latin typeface="+mn-lt"/>
              <a:ea typeface="+mn-ea"/>
              <a:cs typeface="+mn-cs"/>
            </a:rPr>
            <a:t>　扶助費については、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ここ数年増加傾向にある障がい者福祉給付費（介護給付訓練等給付）について、利用者数の増等により増加している</a:t>
          </a:r>
          <a:r>
            <a:rPr kumimoji="1" lang="ja-JP" altLang="en-US" sz="1100">
              <a:solidFill>
                <a:schemeClr val="dk1"/>
              </a:solidFill>
              <a:effectLst/>
              <a:latin typeface="+mn-lt"/>
              <a:ea typeface="+mn-ea"/>
              <a:cs typeface="+mn-cs"/>
            </a:rPr>
            <a:t>や、制度改正に伴い保育の実施費が増加していることによる。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補助費等については、平成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月に発生した熊本地震に係る震災復旧緊急対策経営体育成支援事業補助金が</a:t>
          </a:r>
          <a:r>
            <a:rPr kumimoji="1" lang="ja-JP" altLang="ja-JP" sz="1100">
              <a:solidFill>
                <a:schemeClr val="dk1"/>
              </a:solidFill>
              <a:effectLst/>
              <a:latin typeface="+mn-lt"/>
              <a:ea typeface="+mn-ea"/>
              <a:cs typeface="+mn-cs"/>
            </a:rPr>
            <a:t>多額の経費を必要としたことによる。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災害関連事業に係る経費については、いずれも復旧完了後は減少するが、扶助費については、今後も増加していくことが予測されるため、福祉・医療・介護が連携した対策を行うことで経費削減に努める。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熊本県甲佐町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10,839
10,782
57.93
12,228,196
11,610,203
439,948
3,423,619
9,534,806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97599</xdr:rowOff>
    </xdr:from>
    <xdr:to>
      <xdr:col>24</xdr:col>
      <xdr:colOff>63500</xdr:colOff>
      <xdr:row>35</xdr:row>
      <xdr:rowOff>128841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98349"/>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132097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2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170942</xdr:rowOff>
    </xdr:from>
    <xdr:to>
      <xdr:col>19</xdr:col>
      <xdr:colOff>177800</xdr:colOff>
      <xdr:row>35</xdr:row>
      <xdr:rowOff>128841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00242"/>
          <a:ext cx="8890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170942</xdr:rowOff>
    </xdr:from>
    <xdr:to>
      <xdr:col>15</xdr:col>
      <xdr:colOff>50800</xdr:colOff>
      <xdr:row>35</xdr:row>
      <xdr:rowOff>97218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00242"/>
          <a:ext cx="889000" cy="9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91567</xdr:rowOff>
    </xdr:from>
    <xdr:to>
      <xdr:col>15</xdr:col>
      <xdr:colOff>101600</xdr:colOff>
      <xdr:row>36</xdr:row>
      <xdr:rowOff>21717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12844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97218</xdr:rowOff>
    </xdr:from>
    <xdr:to>
      <xdr:col>10</xdr:col>
      <xdr:colOff>114300</xdr:colOff>
      <xdr:row>35</xdr:row>
      <xdr:rowOff>119126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7968"/>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155338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46799</xdr:rowOff>
    </xdr:from>
    <xdr:to>
      <xdr:col>24</xdr:col>
      <xdr:colOff>114300</xdr:colOff>
      <xdr:row>35</xdr:row>
      <xdr:rowOff>148399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69676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78041</xdr:rowOff>
    </xdr:from>
    <xdr:to>
      <xdr:col>20</xdr:col>
      <xdr:colOff>38100</xdr:colOff>
      <xdr:row>36</xdr:row>
      <xdr:rowOff>8191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24718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120142</xdr:rowOff>
    </xdr:from>
    <xdr:to>
      <xdr:col>15</xdr:col>
      <xdr:colOff>101600</xdr:colOff>
      <xdr:row>35</xdr:row>
      <xdr:rowOff>50292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66819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46418</xdr:rowOff>
    </xdr:from>
    <xdr:to>
      <xdr:col>10</xdr:col>
      <xdr:colOff>165100</xdr:colOff>
      <xdr:row>35</xdr:row>
      <xdr:rowOff>148018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164545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2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68326</xdr:rowOff>
    </xdr:from>
    <xdr:to>
      <xdr:col>6</xdr:col>
      <xdr:colOff>38100</xdr:colOff>
      <xdr:row>35</xdr:row>
      <xdr:rowOff>169926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15003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4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137976</xdr:rowOff>
    </xdr:from>
    <xdr:to>
      <xdr:col>24</xdr:col>
      <xdr:colOff>63500</xdr:colOff>
      <xdr:row>57</xdr:row>
      <xdr:rowOff>159803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10626"/>
          <a:ext cx="8382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159803</xdr:rowOff>
    </xdr:from>
    <xdr:to>
      <xdr:col>19</xdr:col>
      <xdr:colOff>177800</xdr:colOff>
      <xdr:row>58</xdr:row>
      <xdr:rowOff>44648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32453"/>
          <a:ext cx="889000" cy="5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44648</xdr:rowOff>
    </xdr:from>
    <xdr:to>
      <xdr:col>15</xdr:col>
      <xdr:colOff>50800</xdr:colOff>
      <xdr:row>58</xdr:row>
      <xdr:rowOff>52052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88748"/>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50239</xdr:rowOff>
    </xdr:from>
    <xdr:to>
      <xdr:col>10</xdr:col>
      <xdr:colOff>114300</xdr:colOff>
      <xdr:row>58</xdr:row>
      <xdr:rowOff>52052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94339"/>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87176</xdr:rowOff>
    </xdr:from>
    <xdr:to>
      <xdr:col>24</xdr:col>
      <xdr:colOff>114300</xdr:colOff>
      <xdr:row>58</xdr:row>
      <xdr:rowOff>17326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65603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109003</xdr:rowOff>
    </xdr:from>
    <xdr:to>
      <xdr:col>20</xdr:col>
      <xdr:colOff>38100</xdr:colOff>
      <xdr:row>58</xdr:row>
      <xdr:rowOff>39153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30280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7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165298</xdr:rowOff>
    </xdr:from>
    <xdr:to>
      <xdr:col>15</xdr:col>
      <xdr:colOff>101600</xdr:colOff>
      <xdr:row>58</xdr:row>
      <xdr:rowOff>95448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3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86575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1252</xdr:rowOff>
    </xdr:from>
    <xdr:to>
      <xdr:col>10</xdr:col>
      <xdr:colOff>165100</xdr:colOff>
      <xdr:row>58</xdr:row>
      <xdr:rowOff>102852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93979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170889</xdr:rowOff>
    </xdr:from>
    <xdr:to>
      <xdr:col>6</xdr:col>
      <xdr:colOff>38100</xdr:colOff>
      <xdr:row>58</xdr:row>
      <xdr:rowOff>101039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92166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159636</xdr:rowOff>
    </xdr:from>
    <xdr:to>
      <xdr:col>24</xdr:col>
      <xdr:colOff>63500</xdr:colOff>
      <xdr:row>73</xdr:row>
      <xdr:rowOff>97524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2504036"/>
          <a:ext cx="838200" cy="10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31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159636</xdr:rowOff>
    </xdr:from>
    <xdr:to>
      <xdr:col>19</xdr:col>
      <xdr:colOff>177800</xdr:colOff>
      <xdr:row>74</xdr:row>
      <xdr:rowOff>135937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504036"/>
          <a:ext cx="889000" cy="3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150537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87588</xdr:rowOff>
    </xdr:from>
    <xdr:to>
      <xdr:col>15</xdr:col>
      <xdr:colOff>50800</xdr:colOff>
      <xdr:row>74</xdr:row>
      <xdr:rowOff>135937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774888"/>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27473</xdr:rowOff>
    </xdr:from>
    <xdr:to>
      <xdr:col>15</xdr:col>
      <xdr:colOff>101600</xdr:colOff>
      <xdr:row>76</xdr:row>
      <xdr:rowOff>129073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0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120200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87588</xdr:rowOff>
    </xdr:from>
    <xdr:to>
      <xdr:col>10</xdr:col>
      <xdr:colOff>114300</xdr:colOff>
      <xdr:row>76</xdr:row>
      <xdr:rowOff>22800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774888"/>
          <a:ext cx="889000" cy="27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49916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5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159444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3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46724</xdr:rowOff>
    </xdr:from>
    <xdr:to>
      <xdr:col>24</xdr:col>
      <xdr:colOff>114300</xdr:colOff>
      <xdr:row>73</xdr:row>
      <xdr:rowOff>148324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5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69601</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41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108836</xdr:rowOff>
    </xdr:from>
    <xdr:to>
      <xdr:col>20</xdr:col>
      <xdr:colOff>38100</xdr:colOff>
      <xdr:row>73</xdr:row>
      <xdr:rowOff>38986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4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55513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22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85137</xdr:rowOff>
    </xdr:from>
    <xdr:to>
      <xdr:col>15</xdr:col>
      <xdr:colOff>101600</xdr:colOff>
      <xdr:row>75</xdr:row>
      <xdr:rowOff>15287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77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31814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54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36788</xdr:rowOff>
    </xdr:from>
    <xdr:to>
      <xdr:col>10</xdr:col>
      <xdr:colOff>165100</xdr:colOff>
      <xdr:row>74</xdr:row>
      <xdr:rowOff>138388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7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154915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49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143449</xdr:rowOff>
    </xdr:from>
    <xdr:to>
      <xdr:col>6</xdr:col>
      <xdr:colOff>38100</xdr:colOff>
      <xdr:row>76</xdr:row>
      <xdr:rowOff>73599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0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90126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77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78339</xdr:rowOff>
    </xdr:from>
    <xdr:to>
      <xdr:col>24</xdr:col>
      <xdr:colOff>63500</xdr:colOff>
      <xdr:row>93</xdr:row>
      <xdr:rowOff>54756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508839"/>
          <a:ext cx="838200" cy="4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78339</xdr:rowOff>
    </xdr:from>
    <xdr:to>
      <xdr:col>19</xdr:col>
      <xdr:colOff>177800</xdr:colOff>
      <xdr:row>97</xdr:row>
      <xdr:rowOff>112113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5508839"/>
          <a:ext cx="889000" cy="12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112113</xdr:rowOff>
    </xdr:from>
    <xdr:to>
      <xdr:col>15</xdr:col>
      <xdr:colOff>50800</xdr:colOff>
      <xdr:row>97</xdr:row>
      <xdr:rowOff>114348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42763"/>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51648</xdr:rowOff>
    </xdr:from>
    <xdr:to>
      <xdr:col>15</xdr:col>
      <xdr:colOff>101600</xdr:colOff>
      <xdr:row>97</xdr:row>
      <xdr:rowOff>153248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169775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114348</xdr:rowOff>
    </xdr:from>
    <xdr:to>
      <xdr:col>10</xdr:col>
      <xdr:colOff>114300</xdr:colOff>
      <xdr:row>97</xdr:row>
      <xdr:rowOff>128636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44998"/>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3956</xdr:rowOff>
    </xdr:from>
    <xdr:to>
      <xdr:col>24</xdr:col>
      <xdr:colOff>114300</xdr:colOff>
      <xdr:row>93</xdr:row>
      <xdr:rowOff>105556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9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26833</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80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27539</xdr:rowOff>
    </xdr:from>
    <xdr:to>
      <xdr:col>20</xdr:col>
      <xdr:colOff>38100</xdr:colOff>
      <xdr:row>90</xdr:row>
      <xdr:rowOff>129139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4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145666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5" y="1523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61313</xdr:rowOff>
    </xdr:from>
    <xdr:to>
      <xdr:col>15</xdr:col>
      <xdr:colOff>101600</xdr:colOff>
      <xdr:row>97</xdr:row>
      <xdr:rowOff>162913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154040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63548</xdr:rowOff>
    </xdr:from>
    <xdr:to>
      <xdr:col>10</xdr:col>
      <xdr:colOff>165100</xdr:colOff>
      <xdr:row>97</xdr:row>
      <xdr:rowOff>165148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156275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77836</xdr:rowOff>
    </xdr:from>
    <xdr:to>
      <xdr:col>6</xdr:col>
      <xdr:colOff>38100</xdr:colOff>
      <xdr:row>98</xdr:row>
      <xdr:rowOff>7986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0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170563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0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85961</xdr:rowOff>
    </xdr:from>
    <xdr:to>
      <xdr:col>46</xdr:col>
      <xdr:colOff>38100</xdr:colOff>
      <xdr:row>38</xdr:row>
      <xdr:rowOff>16111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2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32638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20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95286</xdr:rowOff>
    </xdr:from>
    <xdr:to>
      <xdr:col>41</xdr:col>
      <xdr:colOff>50800</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438936"/>
          <a:ext cx="889000" cy="34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44486</xdr:rowOff>
    </xdr:from>
    <xdr:to>
      <xdr:col>36</xdr:col>
      <xdr:colOff>165100</xdr:colOff>
      <xdr:row>37</xdr:row>
      <xdr:rowOff>146086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137213</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48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166452</xdr:rowOff>
    </xdr:from>
    <xdr:to>
      <xdr:col>55</xdr:col>
      <xdr:colOff>0</xdr:colOff>
      <xdr:row>56</xdr:row>
      <xdr:rowOff>109182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8738952"/>
          <a:ext cx="838200" cy="97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121168</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109182</xdr:rowOff>
    </xdr:from>
    <xdr:to>
      <xdr:col>50</xdr:col>
      <xdr:colOff>114300</xdr:colOff>
      <xdr:row>57</xdr:row>
      <xdr:rowOff>32630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10382"/>
          <a:ext cx="889000" cy="9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79586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32630</xdr:rowOff>
    </xdr:from>
    <xdr:to>
      <xdr:col>45</xdr:col>
      <xdr:colOff>177800</xdr:colOff>
      <xdr:row>57</xdr:row>
      <xdr:rowOff>90482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05280"/>
          <a:ext cx="889000" cy="5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90482</xdr:rowOff>
    </xdr:from>
    <xdr:to>
      <xdr:col>41</xdr:col>
      <xdr:colOff>50800</xdr:colOff>
      <xdr:row>57</xdr:row>
      <xdr:rowOff>104136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63132"/>
          <a:ext cx="889000" cy="1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115652</xdr:rowOff>
    </xdr:from>
    <xdr:to>
      <xdr:col>55</xdr:col>
      <xdr:colOff>50800</xdr:colOff>
      <xdr:row>51</xdr:row>
      <xdr:rowOff>45802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6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30579</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60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58382</xdr:rowOff>
    </xdr:from>
    <xdr:to>
      <xdr:col>50</xdr:col>
      <xdr:colOff>165100</xdr:colOff>
      <xdr:row>56</xdr:row>
      <xdr:rowOff>159982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5059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153280</xdr:rowOff>
    </xdr:from>
    <xdr:to>
      <xdr:col>46</xdr:col>
      <xdr:colOff>38100</xdr:colOff>
      <xdr:row>57</xdr:row>
      <xdr:rowOff>83430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74557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4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39682</xdr:rowOff>
    </xdr:from>
    <xdr:to>
      <xdr:col>41</xdr:col>
      <xdr:colOff>101600</xdr:colOff>
      <xdr:row>57</xdr:row>
      <xdr:rowOff>141282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1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132409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53336</xdr:rowOff>
    </xdr:from>
    <xdr:to>
      <xdr:col>36</xdr:col>
      <xdr:colOff>165100</xdr:colOff>
      <xdr:row>57</xdr:row>
      <xdr:rowOff>154936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2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146063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1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159486</xdr:rowOff>
    </xdr:from>
    <xdr:to>
      <xdr:col>55</xdr:col>
      <xdr:colOff>0</xdr:colOff>
      <xdr:row>79</xdr:row>
      <xdr:rowOff>406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32586"/>
          <a:ext cx="8382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140512</xdr:rowOff>
    </xdr:from>
    <xdr:to>
      <xdr:col>50</xdr:col>
      <xdr:colOff>114300</xdr:colOff>
      <xdr:row>79</xdr:row>
      <xdr:rowOff>406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13612"/>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140512</xdr:rowOff>
    </xdr:from>
    <xdr:to>
      <xdr:col>45</xdr:col>
      <xdr:colOff>177800</xdr:colOff>
      <xdr:row>79</xdr:row>
      <xdr:rowOff>5257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1361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2730</xdr:rowOff>
    </xdr:from>
    <xdr:to>
      <xdr:col>41</xdr:col>
      <xdr:colOff>50800</xdr:colOff>
      <xdr:row>79</xdr:row>
      <xdr:rowOff>5257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47280"/>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108686</xdr:rowOff>
    </xdr:from>
    <xdr:to>
      <xdr:col>55</xdr:col>
      <xdr:colOff>50800</xdr:colOff>
      <xdr:row>79</xdr:row>
      <xdr:rowOff>38836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23613</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121056</xdr:rowOff>
    </xdr:from>
    <xdr:to>
      <xdr:col>50</xdr:col>
      <xdr:colOff>165100</xdr:colOff>
      <xdr:row>79</xdr:row>
      <xdr:rowOff>51206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42333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89712</xdr:rowOff>
    </xdr:from>
    <xdr:to>
      <xdr:col>46</xdr:col>
      <xdr:colOff>38100</xdr:colOff>
      <xdr:row>79</xdr:row>
      <xdr:rowOff>19862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10989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5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125907</xdr:rowOff>
    </xdr:from>
    <xdr:to>
      <xdr:col>41</xdr:col>
      <xdr:colOff>101600</xdr:colOff>
      <xdr:row>79</xdr:row>
      <xdr:rowOff>56057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47184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123380</xdr:rowOff>
    </xdr:from>
    <xdr:to>
      <xdr:col>36</xdr:col>
      <xdr:colOff>165100</xdr:colOff>
      <xdr:row>79</xdr:row>
      <xdr:rowOff>53530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44657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116123</xdr:rowOff>
    </xdr:from>
    <xdr:to>
      <xdr:col>55</xdr:col>
      <xdr:colOff>0</xdr:colOff>
      <xdr:row>97</xdr:row>
      <xdr:rowOff>44625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03873"/>
          <a:ext cx="838200" cy="27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54495</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1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124650</xdr:rowOff>
    </xdr:from>
    <xdr:to>
      <xdr:col>50</xdr:col>
      <xdr:colOff>114300</xdr:colOff>
      <xdr:row>97</xdr:row>
      <xdr:rowOff>44625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83850"/>
          <a:ext cx="889000" cy="9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36922</xdr:rowOff>
    </xdr:from>
    <xdr:to>
      <xdr:col>45</xdr:col>
      <xdr:colOff>177800</xdr:colOff>
      <xdr:row>96</xdr:row>
      <xdr:rowOff>124650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24672"/>
          <a:ext cx="889000" cy="25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93639</xdr:rowOff>
    </xdr:from>
    <xdr:to>
      <xdr:col>46</xdr:col>
      <xdr:colOff>38100</xdr:colOff>
      <xdr:row>96</xdr:row>
      <xdr:rowOff>23789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40316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29637</xdr:rowOff>
    </xdr:from>
    <xdr:to>
      <xdr:col>41</xdr:col>
      <xdr:colOff>50800</xdr:colOff>
      <xdr:row>95</xdr:row>
      <xdr:rowOff>36922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17387"/>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20029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5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12182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65323</xdr:rowOff>
    </xdr:from>
    <xdr:to>
      <xdr:col>55</xdr:col>
      <xdr:colOff>50800</xdr:colOff>
      <xdr:row>95</xdr:row>
      <xdr:rowOff>166923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88200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2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165275</xdr:rowOff>
    </xdr:from>
    <xdr:to>
      <xdr:col>50</xdr:col>
      <xdr:colOff>165100</xdr:colOff>
      <xdr:row>97</xdr:row>
      <xdr:rowOff>95425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86552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73850</xdr:rowOff>
    </xdr:from>
    <xdr:to>
      <xdr:col>46</xdr:col>
      <xdr:colOff>38100</xdr:colOff>
      <xdr:row>97</xdr:row>
      <xdr:rowOff>4000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166577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157572</xdr:rowOff>
    </xdr:from>
    <xdr:to>
      <xdr:col>41</xdr:col>
      <xdr:colOff>101600</xdr:colOff>
      <xdr:row>95</xdr:row>
      <xdr:rowOff>87722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104249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04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150287</xdr:rowOff>
    </xdr:from>
    <xdr:to>
      <xdr:col>36</xdr:col>
      <xdr:colOff>165100</xdr:colOff>
      <xdr:row>95</xdr:row>
      <xdr:rowOff>80437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2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96964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04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61690</xdr:rowOff>
    </xdr:from>
    <xdr:to>
      <xdr:col>85</xdr:col>
      <xdr:colOff>127000</xdr:colOff>
      <xdr:row>36</xdr:row>
      <xdr:rowOff>147491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233890"/>
          <a:ext cx="838200" cy="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147491</xdr:rowOff>
    </xdr:from>
    <xdr:to>
      <xdr:col>81</xdr:col>
      <xdr:colOff>50800</xdr:colOff>
      <xdr:row>36</xdr:row>
      <xdr:rowOff>151511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19691"/>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131261</xdr:rowOff>
    </xdr:from>
    <xdr:to>
      <xdr:col>76</xdr:col>
      <xdr:colOff>114300</xdr:colOff>
      <xdr:row>36</xdr:row>
      <xdr:rowOff>151511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03461"/>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43256</xdr:rowOff>
    </xdr:from>
    <xdr:to>
      <xdr:col>76</xdr:col>
      <xdr:colOff>165100</xdr:colOff>
      <xdr:row>36</xdr:row>
      <xdr:rowOff>144856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161383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131261</xdr:rowOff>
    </xdr:from>
    <xdr:to>
      <xdr:col>71</xdr:col>
      <xdr:colOff>177800</xdr:colOff>
      <xdr:row>36</xdr:row>
      <xdr:rowOff>133833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03461"/>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10890</xdr:rowOff>
    </xdr:from>
    <xdr:to>
      <xdr:col>85</xdr:col>
      <xdr:colOff>177800</xdr:colOff>
      <xdr:row>36</xdr:row>
      <xdr:rowOff>112490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1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33767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96691</xdr:rowOff>
    </xdr:from>
    <xdr:to>
      <xdr:col>81</xdr:col>
      <xdr:colOff>101600</xdr:colOff>
      <xdr:row>37</xdr:row>
      <xdr:rowOff>26841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17968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100711</xdr:rowOff>
    </xdr:from>
    <xdr:to>
      <xdr:col>76</xdr:col>
      <xdr:colOff>165100</xdr:colOff>
      <xdr:row>37</xdr:row>
      <xdr:rowOff>30861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21988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80461</xdr:rowOff>
    </xdr:from>
    <xdr:to>
      <xdr:col>72</xdr:col>
      <xdr:colOff>38100</xdr:colOff>
      <xdr:row>37</xdr:row>
      <xdr:rowOff>10611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83033</xdr:rowOff>
    </xdr:from>
    <xdr:to>
      <xdr:col>67</xdr:col>
      <xdr:colOff>101600</xdr:colOff>
      <xdr:row>37</xdr:row>
      <xdr:rowOff>13183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4310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52893</xdr:rowOff>
    </xdr:from>
    <xdr:to>
      <xdr:col>85</xdr:col>
      <xdr:colOff>127000</xdr:colOff>
      <xdr:row>57</xdr:row>
      <xdr:rowOff>53480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25543"/>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53480</xdr:rowOff>
    </xdr:from>
    <xdr:to>
      <xdr:col>81</xdr:col>
      <xdr:colOff>50800</xdr:colOff>
      <xdr:row>57</xdr:row>
      <xdr:rowOff>103909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26130"/>
          <a:ext cx="8890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160389</xdr:rowOff>
    </xdr:from>
    <xdr:to>
      <xdr:col>76</xdr:col>
      <xdr:colOff>114300</xdr:colOff>
      <xdr:row>57</xdr:row>
      <xdr:rowOff>103909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90139"/>
          <a:ext cx="889000" cy="28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15656</xdr:rowOff>
    </xdr:from>
    <xdr:to>
      <xdr:col>76</xdr:col>
      <xdr:colOff>165100</xdr:colOff>
      <xdr:row>56</xdr:row>
      <xdr:rowOff>117256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133783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160389</xdr:rowOff>
    </xdr:from>
    <xdr:to>
      <xdr:col>71</xdr:col>
      <xdr:colOff>177800</xdr:colOff>
      <xdr:row>56</xdr:row>
      <xdr:rowOff>3515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90139"/>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2093</xdr:rowOff>
    </xdr:from>
    <xdr:to>
      <xdr:col>85</xdr:col>
      <xdr:colOff>177800</xdr:colOff>
      <xdr:row>57</xdr:row>
      <xdr:rowOff>103693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151970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5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2680</xdr:rowOff>
    </xdr:from>
    <xdr:to>
      <xdr:col>81</xdr:col>
      <xdr:colOff>101600</xdr:colOff>
      <xdr:row>57</xdr:row>
      <xdr:rowOff>104280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95407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53109</xdr:rowOff>
    </xdr:from>
    <xdr:to>
      <xdr:col>76</xdr:col>
      <xdr:colOff>165100</xdr:colOff>
      <xdr:row>57</xdr:row>
      <xdr:rowOff>154709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2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145836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109589</xdr:rowOff>
    </xdr:from>
    <xdr:to>
      <xdr:col>72</xdr:col>
      <xdr:colOff>38100</xdr:colOff>
      <xdr:row>56</xdr:row>
      <xdr:rowOff>39739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56266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124165</xdr:rowOff>
    </xdr:from>
    <xdr:to>
      <xdr:col>67</xdr:col>
      <xdr:colOff>101600</xdr:colOff>
      <xdr:row>56</xdr:row>
      <xdr:rowOff>54315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70842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32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72644</xdr:rowOff>
    </xdr:from>
    <xdr:to>
      <xdr:col>85</xdr:col>
      <xdr:colOff>127000</xdr:colOff>
      <xdr:row>72</xdr:row>
      <xdr:rowOff>162217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2074144"/>
          <a:ext cx="838200" cy="4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162217</xdr:rowOff>
    </xdr:from>
    <xdr:to>
      <xdr:col>81</xdr:col>
      <xdr:colOff>50800</xdr:colOff>
      <xdr:row>78</xdr:row>
      <xdr:rowOff>169723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2506617"/>
          <a:ext cx="889000" cy="103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169723</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42823"/>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69635</xdr:rowOff>
    </xdr:from>
    <xdr:to>
      <xdr:col>76</xdr:col>
      <xdr:colOff>165100</xdr:colOff>
      <xdr:row>78</xdr:row>
      <xdr:rowOff>171235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16312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21844</xdr:rowOff>
    </xdr:from>
    <xdr:to>
      <xdr:col>85</xdr:col>
      <xdr:colOff>177800</xdr:colOff>
      <xdr:row>70</xdr:row>
      <xdr:rowOff>123444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20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146321</xdr:rowOff>
    </xdr:from>
    <xdr:ext cx="599010"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197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111417</xdr:rowOff>
    </xdr:from>
    <xdr:to>
      <xdr:col>81</xdr:col>
      <xdr:colOff>101600</xdr:colOff>
      <xdr:row>73</xdr:row>
      <xdr:rowOff>41567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24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58094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22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118923</xdr:rowOff>
    </xdr:from>
    <xdr:to>
      <xdr:col>76</xdr:col>
      <xdr:colOff>165100</xdr:colOff>
      <xdr:row>79</xdr:row>
      <xdr:rowOff>49073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40200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8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149530</xdr:rowOff>
    </xdr:from>
    <xdr:to>
      <xdr:col>85</xdr:col>
      <xdr:colOff>127000</xdr:colOff>
      <xdr:row>96</xdr:row>
      <xdr:rowOff>5040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437280"/>
          <a:ext cx="838200" cy="2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149530</xdr:rowOff>
    </xdr:from>
    <xdr:to>
      <xdr:col>81</xdr:col>
      <xdr:colOff>50800</xdr:colOff>
      <xdr:row>96</xdr:row>
      <xdr:rowOff>48450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37280"/>
          <a:ext cx="889000" cy="7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25516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25126</xdr:rowOff>
    </xdr:from>
    <xdr:to>
      <xdr:col>76</xdr:col>
      <xdr:colOff>114300</xdr:colOff>
      <xdr:row>96</xdr:row>
      <xdr:rowOff>48450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484326"/>
          <a:ext cx="889000" cy="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23915</xdr:rowOff>
    </xdr:from>
    <xdr:to>
      <xdr:col>71</xdr:col>
      <xdr:colOff>177800</xdr:colOff>
      <xdr:row>96</xdr:row>
      <xdr:rowOff>25126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83115"/>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125690</xdr:rowOff>
    </xdr:from>
    <xdr:to>
      <xdr:col>85</xdr:col>
      <xdr:colOff>177800</xdr:colOff>
      <xdr:row>96</xdr:row>
      <xdr:rowOff>55840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148567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6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98730</xdr:rowOff>
    </xdr:from>
    <xdr:to>
      <xdr:col>81</xdr:col>
      <xdr:colOff>101600</xdr:colOff>
      <xdr:row>96</xdr:row>
      <xdr:rowOff>28880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45407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1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169100</xdr:rowOff>
    </xdr:from>
    <xdr:to>
      <xdr:col>76</xdr:col>
      <xdr:colOff>165100</xdr:colOff>
      <xdr:row>96</xdr:row>
      <xdr:rowOff>99250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115777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145776</xdr:rowOff>
    </xdr:from>
    <xdr:to>
      <xdr:col>72</xdr:col>
      <xdr:colOff>38100</xdr:colOff>
      <xdr:row>96</xdr:row>
      <xdr:rowOff>75926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92453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144565</xdr:rowOff>
    </xdr:from>
    <xdr:to>
      <xdr:col>67</xdr:col>
      <xdr:colOff>101600</xdr:colOff>
      <xdr:row>96</xdr:row>
      <xdr:rowOff>74715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91242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位以内に入ったものが、災害復旧費、衛生費、民生費</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災害復旧費</a:t>
          </a:r>
          <a:r>
            <a:rPr kumimoji="1" lang="ja-JP" altLang="en-US" sz="1100">
              <a:solidFill>
                <a:schemeClr val="dk1"/>
              </a:solidFill>
              <a:effectLst/>
              <a:latin typeface="+mn-lt"/>
              <a:ea typeface="+mn-ea"/>
              <a:cs typeface="+mn-cs"/>
            </a:rPr>
            <a:t>、衛生費、民生費、農林水産業費については、</a:t>
          </a:r>
          <a:r>
            <a:rPr kumimoji="1" lang="ja-JP" altLang="ja-JP" sz="1100">
              <a:solidFill>
                <a:schemeClr val="dk1"/>
              </a:solidFill>
              <a:effectLst/>
              <a:latin typeface="+mn-lt"/>
              <a:ea typeface="+mn-ea"/>
              <a:cs typeface="+mn-cs"/>
            </a:rPr>
            <a:t>（性質別）災害復旧費</a:t>
          </a:r>
          <a:r>
            <a:rPr kumimoji="1" lang="ja-JP" altLang="en-US" sz="1100">
              <a:solidFill>
                <a:schemeClr val="dk1"/>
              </a:solidFill>
              <a:effectLst/>
              <a:latin typeface="+mn-lt"/>
              <a:ea typeface="+mn-ea"/>
              <a:cs typeface="+mn-cs"/>
            </a:rPr>
            <a:t>、（性質別）物件費、</a:t>
          </a:r>
          <a:r>
            <a:rPr kumimoji="1" lang="ja-JP" altLang="ja-JP" sz="1100">
              <a:solidFill>
                <a:schemeClr val="dk1"/>
              </a:solidFill>
              <a:effectLst/>
              <a:latin typeface="+mn-lt"/>
              <a:ea typeface="+mn-ea"/>
              <a:cs typeface="+mn-cs"/>
            </a:rPr>
            <a:t>（性質別）扶助費</a:t>
          </a:r>
          <a:r>
            <a:rPr kumimoji="1" lang="ja-JP" altLang="en-US" sz="1100">
              <a:solidFill>
                <a:schemeClr val="dk1"/>
              </a:solidFill>
              <a:effectLst/>
              <a:latin typeface="+mn-lt"/>
              <a:ea typeface="+mn-ea"/>
              <a:cs typeface="+mn-cs"/>
            </a:rPr>
            <a:t>、（性質別）補助費等に記載したとおりである。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ついては、災害関連事業に係る経費については、いずれも復旧完了後は減少するが、扶助費については、今後も増加していくことが予測されるため、福祉・医療・介護が連携した対策を行うことで経費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年度に行った財政悪化による国民健康保険特別会計への法定外繰出金により財政調整基金残高が減少し、実質単年度収支もマイナスとなっていたが、平成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年度は普通交付税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増加等</a:t>
          </a:r>
          <a:r>
            <a:rPr kumimoji="1" lang="ja-JP" altLang="ja-JP" sz="1100">
              <a:solidFill>
                <a:schemeClr val="dk1"/>
              </a:solidFill>
              <a:effectLst/>
              <a:latin typeface="+mn-lt"/>
              <a:ea typeface="+mn-ea"/>
              <a:cs typeface="+mn-cs"/>
            </a:rPr>
            <a:t>の影響により実質単年度収支はプラスとなった。</a:t>
          </a:r>
          <a:r>
            <a:rPr kumimoji="1" lang="ja-JP" altLang="en-US" sz="1100">
              <a:solidFill>
                <a:schemeClr val="dk1"/>
              </a:solidFill>
              <a:effectLst/>
              <a:latin typeface="+mn-lt"/>
              <a:ea typeface="+mn-ea"/>
              <a:cs typeface="+mn-cs"/>
            </a:rPr>
            <a:t>平</a:t>
          </a:r>
          <a:r>
            <a:rPr kumimoji="1" lang="ja-JP" altLang="ja-JP" sz="1100">
              <a:solidFill>
                <a:schemeClr val="dk1"/>
              </a:solidFill>
              <a:effectLst/>
              <a:latin typeface="+mn-lt"/>
              <a:ea typeface="+mn-ea"/>
              <a:cs typeface="+mn-cs"/>
            </a:rPr>
            <a:t>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年度は震災復旧の財源として多額の財政調整基金を</a:t>
          </a:r>
          <a:r>
            <a:rPr kumimoji="1" lang="ja-JP" altLang="en-US" sz="1100">
              <a:solidFill>
                <a:schemeClr val="dk1"/>
              </a:solidFill>
              <a:effectLst/>
              <a:latin typeface="+mn-lt"/>
              <a:ea typeface="+mn-ea"/>
              <a:cs typeface="+mn-cs"/>
            </a:rPr>
            <a:t>取崩したため</a:t>
          </a:r>
          <a:r>
            <a:rPr kumimoji="1" lang="ja-JP" altLang="ja-JP" sz="1100">
              <a:solidFill>
                <a:schemeClr val="dk1"/>
              </a:solidFill>
              <a:effectLst/>
              <a:latin typeface="+mn-lt"/>
              <a:ea typeface="+mn-ea"/>
              <a:cs typeface="+mn-cs"/>
            </a:rPr>
            <a:t>基金残高が大幅に減少し実質単年度</a:t>
          </a:r>
          <a:r>
            <a:rPr kumimoji="1" lang="ja-JP" altLang="en-US" sz="1100">
              <a:solidFill>
                <a:schemeClr val="dk1"/>
              </a:solidFill>
              <a:effectLst/>
              <a:latin typeface="+mn-lt"/>
              <a:ea typeface="+mn-ea"/>
              <a:cs typeface="+mn-cs"/>
            </a:rPr>
            <a:t>収支</a:t>
          </a:r>
          <a:r>
            <a:rPr kumimoji="1" lang="ja-JP" altLang="ja-JP" sz="1100">
              <a:solidFill>
                <a:schemeClr val="dk1"/>
              </a:solidFill>
              <a:effectLst/>
              <a:latin typeface="+mn-lt"/>
              <a:ea typeface="+mn-ea"/>
              <a:cs typeface="+mn-cs"/>
            </a:rPr>
            <a:t>も平成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年度以降マイナス値が最大とな</a:t>
          </a:r>
          <a:r>
            <a:rPr kumimoji="1" lang="ja-JP" altLang="en-US" sz="1100">
              <a:solidFill>
                <a:schemeClr val="dk1"/>
              </a:solidFill>
              <a:effectLst/>
              <a:latin typeface="+mn-lt"/>
              <a:ea typeface="+mn-ea"/>
              <a:cs typeface="+mn-cs"/>
            </a:rPr>
            <a:t>った。平成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年度は前年度よりも回復したものの過去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年間では前年度の次にマイナス値が高い状況となった。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熊本県甲佐町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年度は普通交付税及び地方消費税交付金の増額により黒字が標準財政規模比で</a:t>
          </a:r>
          <a:r>
            <a:rPr kumimoji="1" lang="en-US" altLang="ja-JP" sz="1100">
              <a:solidFill>
                <a:schemeClr val="dk1"/>
              </a:solidFill>
              <a:effectLst/>
              <a:latin typeface="+mn-lt"/>
              <a:ea typeface="+mn-ea"/>
              <a:cs typeface="+mn-cs"/>
            </a:rPr>
            <a:t>3.98</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年度について前年度と比較すると、標準財政規模比</a:t>
          </a:r>
          <a:r>
            <a:rPr kumimoji="1" lang="en-US" altLang="ja-JP" sz="1100">
              <a:solidFill>
                <a:schemeClr val="dk1"/>
              </a:solidFill>
              <a:effectLst/>
              <a:latin typeface="+mn-lt"/>
              <a:ea typeface="+mn-ea"/>
              <a:cs typeface="+mn-cs"/>
            </a:rPr>
            <a:t>2.64</a:t>
          </a:r>
          <a:r>
            <a:rPr kumimoji="1" lang="ja-JP" altLang="ja-JP" sz="1100">
              <a:solidFill>
                <a:schemeClr val="dk1"/>
              </a:solidFill>
              <a:effectLst/>
              <a:latin typeface="+mn-lt"/>
              <a:ea typeface="+mn-ea"/>
              <a:cs typeface="+mn-cs"/>
            </a:rPr>
            <a:t>％黒字が増加し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この主な要因は、震災復旧の財源として多額の財政調整基金を取り崩したことによるものである。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年度については、一般会計については扶助費等の増加により前年度より</a:t>
          </a:r>
          <a:r>
            <a:rPr kumimoji="1" lang="en-US" altLang="ja-JP" sz="1100">
              <a:solidFill>
                <a:schemeClr val="dk1"/>
              </a:solidFill>
              <a:effectLst/>
              <a:latin typeface="+mn-lt"/>
              <a:ea typeface="+mn-ea"/>
              <a:cs typeface="+mn-cs"/>
            </a:rPr>
            <a:t>3.24</a:t>
          </a:r>
          <a:r>
            <a:rPr kumimoji="1" lang="ja-JP" altLang="en-US" sz="1100">
              <a:solidFill>
                <a:schemeClr val="dk1"/>
              </a:solidFill>
              <a:effectLst/>
              <a:latin typeface="+mn-lt"/>
              <a:ea typeface="+mn-ea"/>
              <a:cs typeface="+mn-cs"/>
            </a:rPr>
            <a:t>％黒字が減少している。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年度以降については、震災復旧事業に係る地方債償還費（交付税を除いた一般財源）や扶助費の増加が想定されるため、</a:t>
          </a:r>
          <a:r>
            <a:rPr kumimoji="1" lang="ja-JP" altLang="en-US" sz="1100">
              <a:solidFill>
                <a:sysClr val="windowText" lastClr="000000"/>
              </a:solidFill>
              <a:effectLst/>
              <a:latin typeface="+mn-lt"/>
              <a:ea typeface="+mn-ea"/>
              <a:cs typeface="+mn-cs"/>
            </a:rPr>
            <a:t>さらに</a:t>
          </a:r>
          <a:r>
            <a:rPr kumimoji="1" lang="ja-JP" altLang="ja-JP" sz="1100">
              <a:solidFill>
                <a:sysClr val="windowText" lastClr="000000"/>
              </a:solidFill>
              <a:effectLst/>
              <a:latin typeface="+mn-lt"/>
              <a:ea typeface="+mn-ea"/>
              <a:cs typeface="+mn-cs"/>
            </a:rPr>
            <a:t>黒字額は減少することが見込まれる。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a:t>
          </a:r>
          <a:r>
            <a:rPr kumimoji="1" lang="ja-JP" altLang="en-US" sz="1100">
              <a:solidFill>
                <a:sysClr val="windowText" lastClr="000000"/>
              </a:solidFill>
              <a:effectLst/>
              <a:latin typeface="+mn-lt"/>
              <a:ea typeface="+mn-ea"/>
              <a:cs typeface="+mn-cs"/>
            </a:rPr>
            <a:t>災害復旧事業を最優先に行うほか、それ以外の</a:t>
          </a:r>
          <a:r>
            <a:rPr kumimoji="1" lang="ja-JP" altLang="ja-JP" sz="1100">
              <a:solidFill>
                <a:sysClr val="windowText" lastClr="000000"/>
              </a:solidFill>
              <a:effectLst/>
              <a:latin typeface="+mn-lt"/>
              <a:ea typeface="+mn-ea"/>
              <a:cs typeface="+mn-cs"/>
            </a:rPr>
            <a:t>通常経費については総点検を行い、緊急度、住民ニーズを勘案し選択することで、財政健全化を図る。</a:t>
          </a:r>
          <a:endParaRPr kumimoji="1" lang="en-US" altLang="ja-JP" sz="1100">
            <a:solidFill>
              <a:sysClr val="windowText" lastClr="000000"/>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373" t="s">
        <v>74</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3"/>
      <c r="AY1" s="373"/>
      <c r="AZ1" s="373"/>
      <c r="BA1" s="373"/>
      <c r="BB1" s="373"/>
      <c r="BC1" s="373"/>
      <c r="BD1" s="373"/>
      <c r="BE1" s="373"/>
      <c r="BF1" s="373"/>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373"/>
      <c r="DH1" s="373"/>
      <c r="DI1" s="373"/>
      <c r="DJ1" s="160"/>
      <c r="DK1" s="160"/>
      <c r="DL1" s="160"/>
      <c r="DM1" s="160"/>
      <c r="DN1" s="160"/>
      <c r="DO1" s="160"/>
    </row>
    <row r="2" spans="1:119" ht="24.75" thickBot="1" x14ac:dyDescent="0.2">
      <c r="B2" s="161" t="s">
        <v>75</v>
      </c>
      <c r="C2" s="161"/>
      <c r="D2" s="162"/>
    </row>
    <row r="3" spans="1:119" ht="18.75" customHeight="1" thickBot="1" x14ac:dyDescent="0.2">
      <c r="A3" s="160"/>
      <c r="B3" s="374" t="s">
        <v>76</v>
      </c>
      <c r="C3" s="375"/>
      <c r="D3" s="375"/>
      <c r="E3" s="376"/>
      <c r="F3" s="376"/>
      <c r="G3" s="376"/>
      <c r="H3" s="376"/>
      <c r="I3" s="376"/>
      <c r="J3" s="376"/>
      <c r="K3" s="376"/>
      <c r="L3" s="376" t="s">
        <v>77</v>
      </c>
      <c r="M3" s="376"/>
      <c r="N3" s="376"/>
      <c r="O3" s="376"/>
      <c r="P3" s="376"/>
      <c r="Q3" s="376"/>
      <c r="R3" s="383"/>
      <c r="S3" s="383"/>
      <c r="T3" s="383"/>
      <c r="U3" s="383"/>
      <c r="V3" s="384"/>
      <c r="W3" s="358" t="s">
        <v>78</v>
      </c>
      <c r="X3" s="359"/>
      <c r="Y3" s="359"/>
      <c r="Z3" s="359"/>
      <c r="AA3" s="359"/>
      <c r="AB3" s="375"/>
      <c r="AC3" s="383" t="s">
        <v>79</v>
      </c>
      <c r="AD3" s="359"/>
      <c r="AE3" s="359"/>
      <c r="AF3" s="359"/>
      <c r="AG3" s="359"/>
      <c r="AH3" s="359"/>
      <c r="AI3" s="359"/>
      <c r="AJ3" s="359"/>
      <c r="AK3" s="359"/>
      <c r="AL3" s="360"/>
      <c r="AM3" s="358" t="s">
        <v>80</v>
      </c>
      <c r="AN3" s="359"/>
      <c r="AO3" s="359"/>
      <c r="AP3" s="359"/>
      <c r="AQ3" s="359"/>
      <c r="AR3" s="359"/>
      <c r="AS3" s="359"/>
      <c r="AT3" s="359"/>
      <c r="AU3" s="359"/>
      <c r="AV3" s="359"/>
      <c r="AW3" s="359"/>
      <c r="AX3" s="360"/>
      <c r="AY3" s="395" t="s">
        <v>1</v>
      </c>
      <c r="AZ3" s="396"/>
      <c r="BA3" s="396"/>
      <c r="BB3" s="396"/>
      <c r="BC3" s="396"/>
      <c r="BD3" s="396"/>
      <c r="BE3" s="396"/>
      <c r="BF3" s="396"/>
      <c r="BG3" s="396"/>
      <c r="BH3" s="396"/>
      <c r="BI3" s="396"/>
      <c r="BJ3" s="396"/>
      <c r="BK3" s="396"/>
      <c r="BL3" s="396"/>
      <c r="BM3" s="397"/>
      <c r="BN3" s="358" t="s">
        <v>81</v>
      </c>
      <c r="BO3" s="359"/>
      <c r="BP3" s="359"/>
      <c r="BQ3" s="359"/>
      <c r="BR3" s="359"/>
      <c r="BS3" s="359"/>
      <c r="BT3" s="359"/>
      <c r="BU3" s="360"/>
      <c r="BV3" s="358" t="s">
        <v>82</v>
      </c>
      <c r="BW3" s="359"/>
      <c r="BX3" s="359"/>
      <c r="BY3" s="359"/>
      <c r="BZ3" s="359"/>
      <c r="CA3" s="359"/>
      <c r="CB3" s="359"/>
      <c r="CC3" s="360"/>
      <c r="CD3" s="395" t="s">
        <v>1</v>
      </c>
      <c r="CE3" s="396"/>
      <c r="CF3" s="396"/>
      <c r="CG3" s="396"/>
      <c r="CH3" s="396"/>
      <c r="CI3" s="396"/>
      <c r="CJ3" s="396"/>
      <c r="CK3" s="396"/>
      <c r="CL3" s="396"/>
      <c r="CM3" s="396"/>
      <c r="CN3" s="396"/>
      <c r="CO3" s="396"/>
      <c r="CP3" s="396"/>
      <c r="CQ3" s="396"/>
      <c r="CR3" s="396"/>
      <c r="CS3" s="397"/>
      <c r="CT3" s="358" t="s">
        <v>83</v>
      </c>
      <c r="CU3" s="359"/>
      <c r="CV3" s="359"/>
      <c r="CW3" s="359"/>
      <c r="CX3" s="359"/>
      <c r="CY3" s="359"/>
      <c r="CZ3" s="359"/>
      <c r="DA3" s="360"/>
      <c r="DB3" s="358" t="s">
        <v>84</v>
      </c>
      <c r="DC3" s="359"/>
      <c r="DD3" s="359"/>
      <c r="DE3" s="359"/>
      <c r="DF3" s="359"/>
      <c r="DG3" s="359"/>
      <c r="DH3" s="359"/>
      <c r="DI3" s="360"/>
    </row>
    <row r="4" spans="1:119" ht="18.75" customHeight="1" x14ac:dyDescent="0.15">
      <c r="A4" s="160"/>
      <c r="B4" s="377"/>
      <c r="C4" s="378"/>
      <c r="D4" s="378"/>
      <c r="E4" s="379"/>
      <c r="F4" s="379"/>
      <c r="G4" s="379"/>
      <c r="H4" s="379"/>
      <c r="I4" s="379"/>
      <c r="J4" s="379"/>
      <c r="K4" s="379"/>
      <c r="L4" s="379"/>
      <c r="M4" s="379"/>
      <c r="N4" s="379"/>
      <c r="O4" s="379"/>
      <c r="P4" s="379"/>
      <c r="Q4" s="379"/>
      <c r="R4" s="385"/>
      <c r="S4" s="385"/>
      <c r="T4" s="385"/>
      <c r="U4" s="385"/>
      <c r="V4" s="386"/>
      <c r="W4" s="389"/>
      <c r="X4" s="390"/>
      <c r="Y4" s="390"/>
      <c r="Z4" s="390"/>
      <c r="AA4" s="390"/>
      <c r="AB4" s="378"/>
      <c r="AC4" s="385"/>
      <c r="AD4" s="390"/>
      <c r="AE4" s="390"/>
      <c r="AF4" s="390"/>
      <c r="AG4" s="390"/>
      <c r="AH4" s="390"/>
      <c r="AI4" s="390"/>
      <c r="AJ4" s="390"/>
      <c r="AK4" s="390"/>
      <c r="AL4" s="393"/>
      <c r="AM4" s="391"/>
      <c r="AN4" s="392"/>
      <c r="AO4" s="392"/>
      <c r="AP4" s="392"/>
      <c r="AQ4" s="392"/>
      <c r="AR4" s="392"/>
      <c r="AS4" s="392"/>
      <c r="AT4" s="392"/>
      <c r="AU4" s="392"/>
      <c r="AV4" s="392"/>
      <c r="AW4" s="392"/>
      <c r="AX4" s="394"/>
      <c r="AY4" s="361" t="s">
        <v>85</v>
      </c>
      <c r="AZ4" s="362"/>
      <c r="BA4" s="362"/>
      <c r="BB4" s="362"/>
      <c r="BC4" s="362"/>
      <c r="BD4" s="362"/>
      <c r="BE4" s="362"/>
      <c r="BF4" s="362"/>
      <c r="BG4" s="362"/>
      <c r="BH4" s="362"/>
      <c r="BI4" s="362"/>
      <c r="BJ4" s="362"/>
      <c r="BK4" s="362"/>
      <c r="BL4" s="362"/>
      <c r="BM4" s="363"/>
      <c r="BN4" s="364">
        <v>12228196</v>
      </c>
      <c r="BO4" s="365"/>
      <c r="BP4" s="365"/>
      <c r="BQ4" s="365"/>
      <c r="BR4" s="365"/>
      <c r="BS4" s="365"/>
      <c r="BT4" s="365"/>
      <c r="BU4" s="366"/>
      <c r="BV4" s="364">
        <v>11277167</v>
      </c>
      <c r="BW4" s="365"/>
      <c r="BX4" s="365"/>
      <c r="BY4" s="365"/>
      <c r="BZ4" s="365"/>
      <c r="CA4" s="365"/>
      <c r="CB4" s="365"/>
      <c r="CC4" s="366"/>
      <c r="CD4" s="367" t="s">
        <v>86</v>
      </c>
      <c r="CE4" s="368"/>
      <c r="CF4" s="368"/>
      <c r="CG4" s="368"/>
      <c r="CH4" s="368"/>
      <c r="CI4" s="368"/>
      <c r="CJ4" s="368"/>
      <c r="CK4" s="368"/>
      <c r="CL4" s="368"/>
      <c r="CM4" s="368"/>
      <c r="CN4" s="368"/>
      <c r="CO4" s="368"/>
      <c r="CP4" s="368"/>
      <c r="CQ4" s="368"/>
      <c r="CR4" s="368"/>
      <c r="CS4" s="369"/>
      <c r="CT4" s="370">
        <v>12.9</v>
      </c>
      <c r="CU4" s="371"/>
      <c r="CV4" s="371"/>
      <c r="CW4" s="371"/>
      <c r="CX4" s="371"/>
      <c r="CY4" s="371"/>
      <c r="CZ4" s="371"/>
      <c r="DA4" s="372"/>
      <c r="DB4" s="370">
        <v>16.100000000000001</v>
      </c>
      <c r="DC4" s="371"/>
      <c r="DD4" s="371"/>
      <c r="DE4" s="371"/>
      <c r="DF4" s="371"/>
      <c r="DG4" s="371"/>
      <c r="DH4" s="371"/>
      <c r="DI4" s="372"/>
    </row>
    <row r="5" spans="1:119" ht="18.75" customHeight="1" x14ac:dyDescent="0.15">
      <c r="A5" s="160"/>
      <c r="B5" s="380"/>
      <c r="C5" s="381"/>
      <c r="D5" s="381"/>
      <c r="E5" s="382"/>
      <c r="F5" s="382"/>
      <c r="G5" s="382"/>
      <c r="H5" s="382"/>
      <c r="I5" s="382"/>
      <c r="J5" s="382"/>
      <c r="K5" s="382"/>
      <c r="L5" s="382"/>
      <c r="M5" s="382"/>
      <c r="N5" s="382"/>
      <c r="O5" s="382"/>
      <c r="P5" s="382"/>
      <c r="Q5" s="382"/>
      <c r="R5" s="387"/>
      <c r="S5" s="387"/>
      <c r="T5" s="387"/>
      <c r="U5" s="387"/>
      <c r="V5" s="388"/>
      <c r="W5" s="391"/>
      <c r="X5" s="392"/>
      <c r="Y5" s="392"/>
      <c r="Z5" s="392"/>
      <c r="AA5" s="392"/>
      <c r="AB5" s="381"/>
      <c r="AC5" s="387"/>
      <c r="AD5" s="392"/>
      <c r="AE5" s="392"/>
      <c r="AF5" s="392"/>
      <c r="AG5" s="392"/>
      <c r="AH5" s="392"/>
      <c r="AI5" s="392"/>
      <c r="AJ5" s="392"/>
      <c r="AK5" s="392"/>
      <c r="AL5" s="394"/>
      <c r="AM5" s="430" t="s">
        <v>87</v>
      </c>
      <c r="AN5" s="431"/>
      <c r="AO5" s="431"/>
      <c r="AP5" s="431"/>
      <c r="AQ5" s="431"/>
      <c r="AR5" s="431"/>
      <c r="AS5" s="431"/>
      <c r="AT5" s="432"/>
      <c r="AU5" s="433" t="s">
        <v>88</v>
      </c>
      <c r="AV5" s="434"/>
      <c r="AW5" s="434"/>
      <c r="AX5" s="434"/>
      <c r="AY5" s="435" t="s">
        <v>89</v>
      </c>
      <c r="AZ5" s="436"/>
      <c r="BA5" s="436"/>
      <c r="BB5" s="436"/>
      <c r="BC5" s="436"/>
      <c r="BD5" s="436"/>
      <c r="BE5" s="436"/>
      <c r="BF5" s="436"/>
      <c r="BG5" s="436"/>
      <c r="BH5" s="436"/>
      <c r="BI5" s="436"/>
      <c r="BJ5" s="436"/>
      <c r="BK5" s="436"/>
      <c r="BL5" s="436"/>
      <c r="BM5" s="437"/>
      <c r="BN5" s="401">
        <v>11610203</v>
      </c>
      <c r="BO5" s="402"/>
      <c r="BP5" s="402"/>
      <c r="BQ5" s="402"/>
      <c r="BR5" s="402"/>
      <c r="BS5" s="402"/>
      <c r="BT5" s="402"/>
      <c r="BU5" s="403"/>
      <c r="BV5" s="401">
        <v>10329644</v>
      </c>
      <c r="BW5" s="402"/>
      <c r="BX5" s="402"/>
      <c r="BY5" s="402"/>
      <c r="BZ5" s="402"/>
      <c r="CA5" s="402"/>
      <c r="CB5" s="402"/>
      <c r="CC5" s="403"/>
      <c r="CD5" s="404" t="s">
        <v>90</v>
      </c>
      <c r="CE5" s="405"/>
      <c r="CF5" s="405"/>
      <c r="CG5" s="405"/>
      <c r="CH5" s="405"/>
      <c r="CI5" s="405"/>
      <c r="CJ5" s="405"/>
      <c r="CK5" s="405"/>
      <c r="CL5" s="405"/>
      <c r="CM5" s="405"/>
      <c r="CN5" s="405"/>
      <c r="CO5" s="405"/>
      <c r="CP5" s="405"/>
      <c r="CQ5" s="405"/>
      <c r="CR5" s="405"/>
      <c r="CS5" s="406"/>
      <c r="CT5" s="398">
        <v>88.1</v>
      </c>
      <c r="CU5" s="399"/>
      <c r="CV5" s="399"/>
      <c r="CW5" s="399"/>
      <c r="CX5" s="399"/>
      <c r="CY5" s="399"/>
      <c r="CZ5" s="399"/>
      <c r="DA5" s="400"/>
      <c r="DB5" s="398">
        <v>87.7</v>
      </c>
      <c r="DC5" s="399"/>
      <c r="DD5" s="399"/>
      <c r="DE5" s="399"/>
      <c r="DF5" s="399"/>
      <c r="DG5" s="399"/>
      <c r="DH5" s="399"/>
      <c r="DI5" s="400"/>
    </row>
    <row r="6" spans="1:119" ht="18.75" customHeight="1" x14ac:dyDescent="0.15">
      <c r="A6" s="160"/>
      <c r="B6" s="407" t="s">
        <v>91</v>
      </c>
      <c r="C6" s="408"/>
      <c r="D6" s="408"/>
      <c r="E6" s="409"/>
      <c r="F6" s="409"/>
      <c r="G6" s="409"/>
      <c r="H6" s="409"/>
      <c r="I6" s="409"/>
      <c r="J6" s="409"/>
      <c r="K6" s="409"/>
      <c r="L6" s="409" t="s">
        <v>92</v>
      </c>
      <c r="M6" s="409"/>
      <c r="N6" s="409"/>
      <c r="O6" s="409"/>
      <c r="P6" s="409"/>
      <c r="Q6" s="409"/>
      <c r="R6" s="413"/>
      <c r="S6" s="413"/>
      <c r="T6" s="413"/>
      <c r="U6" s="413"/>
      <c r="V6" s="414"/>
      <c r="W6" s="417" t="s">
        <v>93</v>
      </c>
      <c r="X6" s="418"/>
      <c r="Y6" s="418"/>
      <c r="Z6" s="418"/>
      <c r="AA6" s="418"/>
      <c r="AB6" s="408"/>
      <c r="AC6" s="421" t="s">
        <v>94</v>
      </c>
      <c r="AD6" s="422"/>
      <c r="AE6" s="422"/>
      <c r="AF6" s="422"/>
      <c r="AG6" s="422"/>
      <c r="AH6" s="422"/>
      <c r="AI6" s="422"/>
      <c r="AJ6" s="422"/>
      <c r="AK6" s="422"/>
      <c r="AL6" s="423"/>
      <c r="AM6" s="430" t="s">
        <v>95</v>
      </c>
      <c r="AN6" s="431"/>
      <c r="AO6" s="431"/>
      <c r="AP6" s="431"/>
      <c r="AQ6" s="431"/>
      <c r="AR6" s="431"/>
      <c r="AS6" s="431"/>
      <c r="AT6" s="432"/>
      <c r="AU6" s="433" t="s">
        <v>96</v>
      </c>
      <c r="AV6" s="434"/>
      <c r="AW6" s="434"/>
      <c r="AX6" s="434"/>
      <c r="AY6" s="435" t="s">
        <v>97</v>
      </c>
      <c r="AZ6" s="436"/>
      <c r="BA6" s="436"/>
      <c r="BB6" s="436"/>
      <c r="BC6" s="436"/>
      <c r="BD6" s="436"/>
      <c r="BE6" s="436"/>
      <c r="BF6" s="436"/>
      <c r="BG6" s="436"/>
      <c r="BH6" s="436"/>
      <c r="BI6" s="436"/>
      <c r="BJ6" s="436"/>
      <c r="BK6" s="436"/>
      <c r="BL6" s="436"/>
      <c r="BM6" s="437"/>
      <c r="BN6" s="401">
        <v>617993</v>
      </c>
      <c r="BO6" s="402"/>
      <c r="BP6" s="402"/>
      <c r="BQ6" s="402"/>
      <c r="BR6" s="402"/>
      <c r="BS6" s="402"/>
      <c r="BT6" s="402"/>
      <c r="BU6" s="403"/>
      <c r="BV6" s="401">
        <v>947523</v>
      </c>
      <c r="BW6" s="402"/>
      <c r="BX6" s="402"/>
      <c r="BY6" s="402"/>
      <c r="BZ6" s="402"/>
      <c r="CA6" s="402"/>
      <c r="CB6" s="402"/>
      <c r="CC6" s="403"/>
      <c r="CD6" s="404" t="s">
        <v>98</v>
      </c>
      <c r="CE6" s="405"/>
      <c r="CF6" s="405"/>
      <c r="CG6" s="405"/>
      <c r="CH6" s="405"/>
      <c r="CI6" s="405"/>
      <c r="CJ6" s="405"/>
      <c r="CK6" s="405"/>
      <c r="CL6" s="405"/>
      <c r="CM6" s="405"/>
      <c r="CN6" s="405"/>
      <c r="CO6" s="405"/>
      <c r="CP6" s="405"/>
      <c r="CQ6" s="405"/>
      <c r="CR6" s="405"/>
      <c r="CS6" s="406"/>
      <c r="CT6" s="438">
        <v>92.2</v>
      </c>
      <c r="CU6" s="439"/>
      <c r="CV6" s="439"/>
      <c r="CW6" s="439"/>
      <c r="CX6" s="439"/>
      <c r="CY6" s="439"/>
      <c r="CZ6" s="439"/>
      <c r="DA6" s="440"/>
      <c r="DB6" s="438">
        <v>91.7</v>
      </c>
      <c r="DC6" s="439"/>
      <c r="DD6" s="439"/>
      <c r="DE6" s="439"/>
      <c r="DF6" s="439"/>
      <c r="DG6" s="439"/>
      <c r="DH6" s="439"/>
      <c r="DI6" s="440"/>
    </row>
    <row r="7" spans="1:119" ht="18.75" customHeight="1" x14ac:dyDescent="0.15">
      <c r="A7" s="160"/>
      <c r="B7" s="377"/>
      <c r="C7" s="378"/>
      <c r="D7" s="378"/>
      <c r="E7" s="379"/>
      <c r="F7" s="379"/>
      <c r="G7" s="379"/>
      <c r="H7" s="379"/>
      <c r="I7" s="379"/>
      <c r="J7" s="379"/>
      <c r="K7" s="379"/>
      <c r="L7" s="379"/>
      <c r="M7" s="379"/>
      <c r="N7" s="379"/>
      <c r="O7" s="379"/>
      <c r="P7" s="379"/>
      <c r="Q7" s="379"/>
      <c r="R7" s="385"/>
      <c r="S7" s="385"/>
      <c r="T7" s="385"/>
      <c r="U7" s="385"/>
      <c r="V7" s="386"/>
      <c r="W7" s="389"/>
      <c r="X7" s="390"/>
      <c r="Y7" s="390"/>
      <c r="Z7" s="390"/>
      <c r="AA7" s="390"/>
      <c r="AB7" s="378"/>
      <c r="AC7" s="424"/>
      <c r="AD7" s="425"/>
      <c r="AE7" s="425"/>
      <c r="AF7" s="425"/>
      <c r="AG7" s="425"/>
      <c r="AH7" s="425"/>
      <c r="AI7" s="425"/>
      <c r="AJ7" s="425"/>
      <c r="AK7" s="425"/>
      <c r="AL7" s="426"/>
      <c r="AM7" s="430" t="s">
        <v>99</v>
      </c>
      <c r="AN7" s="431"/>
      <c r="AO7" s="431"/>
      <c r="AP7" s="431"/>
      <c r="AQ7" s="431"/>
      <c r="AR7" s="431"/>
      <c r="AS7" s="431"/>
      <c r="AT7" s="432"/>
      <c r="AU7" s="433" t="s">
        <v>100</v>
      </c>
      <c r="AV7" s="434"/>
      <c r="AW7" s="434"/>
      <c r="AX7" s="434"/>
      <c r="AY7" s="435" t="s">
        <v>101</v>
      </c>
      <c r="AZ7" s="436"/>
      <c r="BA7" s="436"/>
      <c r="BB7" s="436"/>
      <c r="BC7" s="436"/>
      <c r="BD7" s="436"/>
      <c r="BE7" s="436"/>
      <c r="BF7" s="436"/>
      <c r="BG7" s="436"/>
      <c r="BH7" s="436"/>
      <c r="BI7" s="436"/>
      <c r="BJ7" s="436"/>
      <c r="BK7" s="436"/>
      <c r="BL7" s="436"/>
      <c r="BM7" s="437"/>
      <c r="BN7" s="401">
        <v>178045</v>
      </c>
      <c r="BO7" s="402"/>
      <c r="BP7" s="402"/>
      <c r="BQ7" s="402"/>
      <c r="BR7" s="402"/>
      <c r="BS7" s="402"/>
      <c r="BT7" s="402"/>
      <c r="BU7" s="403"/>
      <c r="BV7" s="401">
        <v>389154</v>
      </c>
      <c r="BW7" s="402"/>
      <c r="BX7" s="402"/>
      <c r="BY7" s="402"/>
      <c r="BZ7" s="402"/>
      <c r="CA7" s="402"/>
      <c r="CB7" s="402"/>
      <c r="CC7" s="403"/>
      <c r="CD7" s="404" t="s">
        <v>102</v>
      </c>
      <c r="CE7" s="405"/>
      <c r="CF7" s="405"/>
      <c r="CG7" s="405"/>
      <c r="CH7" s="405"/>
      <c r="CI7" s="405"/>
      <c r="CJ7" s="405"/>
      <c r="CK7" s="405"/>
      <c r="CL7" s="405"/>
      <c r="CM7" s="405"/>
      <c r="CN7" s="405"/>
      <c r="CO7" s="405"/>
      <c r="CP7" s="405"/>
      <c r="CQ7" s="405"/>
      <c r="CR7" s="405"/>
      <c r="CS7" s="406"/>
      <c r="CT7" s="401">
        <v>3423619</v>
      </c>
      <c r="CU7" s="402"/>
      <c r="CV7" s="402"/>
      <c r="CW7" s="402"/>
      <c r="CX7" s="402"/>
      <c r="CY7" s="402"/>
      <c r="CZ7" s="402"/>
      <c r="DA7" s="403"/>
      <c r="DB7" s="401">
        <v>3470198</v>
      </c>
      <c r="DC7" s="402"/>
      <c r="DD7" s="402"/>
      <c r="DE7" s="402"/>
      <c r="DF7" s="402"/>
      <c r="DG7" s="402"/>
      <c r="DH7" s="402"/>
      <c r="DI7" s="403"/>
    </row>
    <row r="8" spans="1:119" ht="18.75" customHeight="1" thickBot="1" x14ac:dyDescent="0.2">
      <c r="A8" s="160"/>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103</v>
      </c>
      <c r="AN8" s="431"/>
      <c r="AO8" s="431"/>
      <c r="AP8" s="431"/>
      <c r="AQ8" s="431"/>
      <c r="AR8" s="431"/>
      <c r="AS8" s="431"/>
      <c r="AT8" s="432"/>
      <c r="AU8" s="433" t="s">
        <v>104</v>
      </c>
      <c r="AV8" s="434"/>
      <c r="AW8" s="434"/>
      <c r="AX8" s="434"/>
      <c r="AY8" s="435" t="s">
        <v>105</v>
      </c>
      <c r="AZ8" s="436"/>
      <c r="BA8" s="436"/>
      <c r="BB8" s="436"/>
      <c r="BC8" s="436"/>
      <c r="BD8" s="436"/>
      <c r="BE8" s="436"/>
      <c r="BF8" s="436"/>
      <c r="BG8" s="436"/>
      <c r="BH8" s="436"/>
      <c r="BI8" s="436"/>
      <c r="BJ8" s="436"/>
      <c r="BK8" s="436"/>
      <c r="BL8" s="436"/>
      <c r="BM8" s="437"/>
      <c r="BN8" s="401">
        <v>439948</v>
      </c>
      <c r="BO8" s="402"/>
      <c r="BP8" s="402"/>
      <c r="BQ8" s="402"/>
      <c r="BR8" s="402"/>
      <c r="BS8" s="402"/>
      <c r="BT8" s="402"/>
      <c r="BU8" s="403"/>
      <c r="BV8" s="401">
        <v>558369</v>
      </c>
      <c r="BW8" s="402"/>
      <c r="BX8" s="402"/>
      <c r="BY8" s="402"/>
      <c r="BZ8" s="402"/>
      <c r="CA8" s="402"/>
      <c r="CB8" s="402"/>
      <c r="CC8" s="403"/>
      <c r="CD8" s="404" t="s">
        <v>106</v>
      </c>
      <c r="CE8" s="405"/>
      <c r="CF8" s="405"/>
      <c r="CG8" s="405"/>
      <c r="CH8" s="405"/>
      <c r="CI8" s="405"/>
      <c r="CJ8" s="405"/>
      <c r="CK8" s="405"/>
      <c r="CL8" s="405"/>
      <c r="CM8" s="405"/>
      <c r="CN8" s="405"/>
      <c r="CO8" s="405"/>
      <c r="CP8" s="405"/>
      <c r="CQ8" s="405"/>
      <c r="CR8" s="405"/>
      <c r="CS8" s="406"/>
      <c r="CT8" s="441">
        <v>0.3</v>
      </c>
      <c r="CU8" s="442"/>
      <c r="CV8" s="442"/>
      <c r="CW8" s="442"/>
      <c r="CX8" s="442"/>
      <c r="CY8" s="442"/>
      <c r="CZ8" s="442"/>
      <c r="DA8" s="443"/>
      <c r="DB8" s="441">
        <v>0.3</v>
      </c>
      <c r="DC8" s="442"/>
      <c r="DD8" s="442"/>
      <c r="DE8" s="442"/>
      <c r="DF8" s="442"/>
      <c r="DG8" s="442"/>
      <c r="DH8" s="442"/>
      <c r="DI8" s="443"/>
    </row>
    <row r="9" spans="1:119" ht="18.75" customHeight="1" thickBot="1" x14ac:dyDescent="0.2">
      <c r="A9" s="160"/>
      <c r="B9" s="395" t="s">
        <v>107</v>
      </c>
      <c r="C9" s="396"/>
      <c r="D9" s="396"/>
      <c r="E9" s="396"/>
      <c r="F9" s="396"/>
      <c r="G9" s="396"/>
      <c r="H9" s="396"/>
      <c r="I9" s="396"/>
      <c r="J9" s="396"/>
      <c r="K9" s="444"/>
      <c r="L9" s="445" t="s">
        <v>108</v>
      </c>
      <c r="M9" s="446"/>
      <c r="N9" s="446"/>
      <c r="O9" s="446"/>
      <c r="P9" s="446"/>
      <c r="Q9" s="447"/>
      <c r="R9" s="448">
        <v>10717</v>
      </c>
      <c r="S9" s="449"/>
      <c r="T9" s="449"/>
      <c r="U9" s="449"/>
      <c r="V9" s="450"/>
      <c r="W9" s="358" t="s">
        <v>109</v>
      </c>
      <c r="X9" s="359"/>
      <c r="Y9" s="359"/>
      <c r="Z9" s="359"/>
      <c r="AA9" s="359"/>
      <c r="AB9" s="359"/>
      <c r="AC9" s="359"/>
      <c r="AD9" s="359"/>
      <c r="AE9" s="359"/>
      <c r="AF9" s="359"/>
      <c r="AG9" s="359"/>
      <c r="AH9" s="359"/>
      <c r="AI9" s="359"/>
      <c r="AJ9" s="359"/>
      <c r="AK9" s="359"/>
      <c r="AL9" s="360"/>
      <c r="AM9" s="430" t="s">
        <v>110</v>
      </c>
      <c r="AN9" s="431"/>
      <c r="AO9" s="431"/>
      <c r="AP9" s="431"/>
      <c r="AQ9" s="431"/>
      <c r="AR9" s="431"/>
      <c r="AS9" s="431"/>
      <c r="AT9" s="432"/>
      <c r="AU9" s="433" t="s">
        <v>111</v>
      </c>
      <c r="AV9" s="434"/>
      <c r="AW9" s="434"/>
      <c r="AX9" s="434"/>
      <c r="AY9" s="435" t="s">
        <v>112</v>
      </c>
      <c r="AZ9" s="436"/>
      <c r="BA9" s="436"/>
      <c r="BB9" s="436"/>
      <c r="BC9" s="436"/>
      <c r="BD9" s="436"/>
      <c r="BE9" s="436"/>
      <c r="BF9" s="436"/>
      <c r="BG9" s="436"/>
      <c r="BH9" s="436"/>
      <c r="BI9" s="436"/>
      <c r="BJ9" s="436"/>
      <c r="BK9" s="436"/>
      <c r="BL9" s="436"/>
      <c r="BM9" s="437"/>
      <c r="BN9" s="401">
        <v>-118421</v>
      </c>
      <c r="BO9" s="402"/>
      <c r="BP9" s="402"/>
      <c r="BQ9" s="402"/>
      <c r="BR9" s="402"/>
      <c r="BS9" s="402"/>
      <c r="BT9" s="402"/>
      <c r="BU9" s="403"/>
      <c r="BV9" s="401">
        <v>85333</v>
      </c>
      <c r="BW9" s="402"/>
      <c r="BX9" s="402"/>
      <c r="BY9" s="402"/>
      <c r="BZ9" s="402"/>
      <c r="CA9" s="402"/>
      <c r="CB9" s="402"/>
      <c r="CC9" s="403"/>
      <c r="CD9" s="404" t="s">
        <v>113</v>
      </c>
      <c r="CE9" s="405"/>
      <c r="CF9" s="405"/>
      <c r="CG9" s="405"/>
      <c r="CH9" s="405"/>
      <c r="CI9" s="405"/>
      <c r="CJ9" s="405"/>
      <c r="CK9" s="405"/>
      <c r="CL9" s="405"/>
      <c r="CM9" s="405"/>
      <c r="CN9" s="405"/>
      <c r="CO9" s="405"/>
      <c r="CP9" s="405"/>
      <c r="CQ9" s="405"/>
      <c r="CR9" s="405"/>
      <c r="CS9" s="406"/>
      <c r="CT9" s="398">
        <v>16.899999999999999</v>
      </c>
      <c r="CU9" s="399"/>
      <c r="CV9" s="399"/>
      <c r="CW9" s="399"/>
      <c r="CX9" s="399"/>
      <c r="CY9" s="399"/>
      <c r="CZ9" s="399"/>
      <c r="DA9" s="400"/>
      <c r="DB9" s="398">
        <v>16.100000000000001</v>
      </c>
      <c r="DC9" s="399"/>
      <c r="DD9" s="399"/>
      <c r="DE9" s="399"/>
      <c r="DF9" s="399"/>
      <c r="DG9" s="399"/>
      <c r="DH9" s="399"/>
      <c r="DI9" s="400"/>
    </row>
    <row r="10" spans="1:119" ht="18.75" customHeight="1" thickBot="1" x14ac:dyDescent="0.2">
      <c r="A10" s="160"/>
      <c r="B10" s="395"/>
      <c r="C10" s="396"/>
      <c r="D10" s="396"/>
      <c r="E10" s="396"/>
      <c r="F10" s="396"/>
      <c r="G10" s="396"/>
      <c r="H10" s="396"/>
      <c r="I10" s="396"/>
      <c r="J10" s="396"/>
      <c r="K10" s="444"/>
      <c r="L10" s="451" t="s">
        <v>114</v>
      </c>
      <c r="M10" s="431"/>
      <c r="N10" s="431"/>
      <c r="O10" s="431"/>
      <c r="P10" s="431"/>
      <c r="Q10" s="432"/>
      <c r="R10" s="452">
        <v>11181</v>
      </c>
      <c r="S10" s="453"/>
      <c r="T10" s="453"/>
      <c r="U10" s="453"/>
      <c r="V10" s="454"/>
      <c r="W10" s="389"/>
      <c r="X10" s="390"/>
      <c r="Y10" s="390"/>
      <c r="Z10" s="390"/>
      <c r="AA10" s="390"/>
      <c r="AB10" s="390"/>
      <c r="AC10" s="390"/>
      <c r="AD10" s="390"/>
      <c r="AE10" s="390"/>
      <c r="AF10" s="390"/>
      <c r="AG10" s="390"/>
      <c r="AH10" s="390"/>
      <c r="AI10" s="390"/>
      <c r="AJ10" s="390"/>
      <c r="AK10" s="390"/>
      <c r="AL10" s="393"/>
      <c r="AM10" s="430" t="s">
        <v>115</v>
      </c>
      <c r="AN10" s="431"/>
      <c r="AO10" s="431"/>
      <c r="AP10" s="431"/>
      <c r="AQ10" s="431"/>
      <c r="AR10" s="431"/>
      <c r="AS10" s="431"/>
      <c r="AT10" s="432"/>
      <c r="AU10" s="433" t="s">
        <v>116</v>
      </c>
      <c r="AV10" s="434"/>
      <c r="AW10" s="434"/>
      <c r="AX10" s="434"/>
      <c r="AY10" s="435" t="s">
        <v>117</v>
      </c>
      <c r="AZ10" s="436"/>
      <c r="BA10" s="436"/>
      <c r="BB10" s="436"/>
      <c r="BC10" s="436"/>
      <c r="BD10" s="436"/>
      <c r="BE10" s="436"/>
      <c r="BF10" s="436"/>
      <c r="BG10" s="436"/>
      <c r="BH10" s="436"/>
      <c r="BI10" s="436"/>
      <c r="BJ10" s="436"/>
      <c r="BK10" s="436"/>
      <c r="BL10" s="436"/>
      <c r="BM10" s="437"/>
      <c r="BN10" s="401">
        <v>1205</v>
      </c>
      <c r="BO10" s="402"/>
      <c r="BP10" s="402"/>
      <c r="BQ10" s="402"/>
      <c r="BR10" s="402"/>
      <c r="BS10" s="402"/>
      <c r="BT10" s="402"/>
      <c r="BU10" s="403"/>
      <c r="BV10" s="401">
        <v>1680</v>
      </c>
      <c r="BW10" s="402"/>
      <c r="BX10" s="402"/>
      <c r="BY10" s="402"/>
      <c r="BZ10" s="402"/>
      <c r="CA10" s="402"/>
      <c r="CB10" s="402"/>
      <c r="CC10" s="403"/>
      <c r="CD10" s="163" t="s">
        <v>118</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x14ac:dyDescent="0.2">
      <c r="A11" s="160"/>
      <c r="B11" s="395"/>
      <c r="C11" s="396"/>
      <c r="D11" s="396"/>
      <c r="E11" s="396"/>
      <c r="F11" s="396"/>
      <c r="G11" s="396"/>
      <c r="H11" s="396"/>
      <c r="I11" s="396"/>
      <c r="J11" s="396"/>
      <c r="K11" s="444"/>
      <c r="L11" s="455" t="s">
        <v>119</v>
      </c>
      <c r="M11" s="456"/>
      <c r="N11" s="456"/>
      <c r="O11" s="456"/>
      <c r="P11" s="456"/>
      <c r="Q11" s="457"/>
      <c r="R11" s="458" t="s">
        <v>120</v>
      </c>
      <c r="S11" s="459"/>
      <c r="T11" s="459"/>
      <c r="U11" s="459"/>
      <c r="V11" s="460"/>
      <c r="W11" s="389"/>
      <c r="X11" s="390"/>
      <c r="Y11" s="390"/>
      <c r="Z11" s="390"/>
      <c r="AA11" s="390"/>
      <c r="AB11" s="390"/>
      <c r="AC11" s="390"/>
      <c r="AD11" s="390"/>
      <c r="AE11" s="390"/>
      <c r="AF11" s="390"/>
      <c r="AG11" s="390"/>
      <c r="AH11" s="390"/>
      <c r="AI11" s="390"/>
      <c r="AJ11" s="390"/>
      <c r="AK11" s="390"/>
      <c r="AL11" s="393"/>
      <c r="AM11" s="430" t="s">
        <v>121</v>
      </c>
      <c r="AN11" s="431"/>
      <c r="AO11" s="431"/>
      <c r="AP11" s="431"/>
      <c r="AQ11" s="431"/>
      <c r="AR11" s="431"/>
      <c r="AS11" s="431"/>
      <c r="AT11" s="432"/>
      <c r="AU11" s="433" t="s">
        <v>122</v>
      </c>
      <c r="AV11" s="434"/>
      <c r="AW11" s="434"/>
      <c r="AX11" s="434"/>
      <c r="AY11" s="435" t="s">
        <v>123</v>
      </c>
      <c r="AZ11" s="436"/>
      <c r="BA11" s="436"/>
      <c r="BB11" s="436"/>
      <c r="BC11" s="436"/>
      <c r="BD11" s="436"/>
      <c r="BE11" s="436"/>
      <c r="BF11" s="436"/>
      <c r="BG11" s="436"/>
      <c r="BH11" s="436"/>
      <c r="BI11" s="436"/>
      <c r="BJ11" s="436"/>
      <c r="BK11" s="436"/>
      <c r="BL11" s="436"/>
      <c r="BM11" s="437"/>
      <c r="BN11" s="401">
        <v>0</v>
      </c>
      <c r="BO11" s="402"/>
      <c r="BP11" s="402"/>
      <c r="BQ11" s="402"/>
      <c r="BR11" s="402"/>
      <c r="BS11" s="402"/>
      <c r="BT11" s="402"/>
      <c r="BU11" s="403"/>
      <c r="BV11" s="401">
        <v>0</v>
      </c>
      <c r="BW11" s="402"/>
      <c r="BX11" s="402"/>
      <c r="BY11" s="402"/>
      <c r="BZ11" s="402"/>
      <c r="CA11" s="402"/>
      <c r="CB11" s="402"/>
      <c r="CC11" s="403"/>
      <c r="CD11" s="404" t="s">
        <v>124</v>
      </c>
      <c r="CE11" s="405"/>
      <c r="CF11" s="405"/>
      <c r="CG11" s="405"/>
      <c r="CH11" s="405"/>
      <c r="CI11" s="405"/>
      <c r="CJ11" s="405"/>
      <c r="CK11" s="405"/>
      <c r="CL11" s="405"/>
      <c r="CM11" s="405"/>
      <c r="CN11" s="405"/>
      <c r="CO11" s="405"/>
      <c r="CP11" s="405"/>
      <c r="CQ11" s="405"/>
      <c r="CR11" s="405"/>
      <c r="CS11" s="406"/>
      <c r="CT11" s="441" t="s">
        <v>125</v>
      </c>
      <c r="CU11" s="442"/>
      <c r="CV11" s="442"/>
      <c r="CW11" s="442"/>
      <c r="CX11" s="442"/>
      <c r="CY11" s="442"/>
      <c r="CZ11" s="442"/>
      <c r="DA11" s="443"/>
      <c r="DB11" s="441" t="s">
        <v>125</v>
      </c>
      <c r="DC11" s="442"/>
      <c r="DD11" s="442"/>
      <c r="DE11" s="442"/>
      <c r="DF11" s="442"/>
      <c r="DG11" s="442"/>
      <c r="DH11" s="442"/>
      <c r="DI11" s="443"/>
    </row>
    <row r="12" spans="1:119" ht="18.75" customHeight="1" x14ac:dyDescent="0.15">
      <c r="A12" s="160"/>
      <c r="B12" s="461" t="s">
        <v>126</v>
      </c>
      <c r="C12" s="462"/>
      <c r="D12" s="462"/>
      <c r="E12" s="462"/>
      <c r="F12" s="462"/>
      <c r="G12" s="462"/>
      <c r="H12" s="462"/>
      <c r="I12" s="462"/>
      <c r="J12" s="462"/>
      <c r="K12" s="463"/>
      <c r="L12" s="470" t="s">
        <v>127</v>
      </c>
      <c r="M12" s="471"/>
      <c r="N12" s="471"/>
      <c r="O12" s="471"/>
      <c r="P12" s="471"/>
      <c r="Q12" s="472"/>
      <c r="R12" s="473">
        <v>10839</v>
      </c>
      <c r="S12" s="474"/>
      <c r="T12" s="474"/>
      <c r="U12" s="474"/>
      <c r="V12" s="475"/>
      <c r="W12" s="476" t="s">
        <v>1</v>
      </c>
      <c r="X12" s="434"/>
      <c r="Y12" s="434"/>
      <c r="Z12" s="434"/>
      <c r="AA12" s="434"/>
      <c r="AB12" s="477"/>
      <c r="AC12" s="433" t="s">
        <v>128</v>
      </c>
      <c r="AD12" s="434"/>
      <c r="AE12" s="434"/>
      <c r="AF12" s="434"/>
      <c r="AG12" s="477"/>
      <c r="AH12" s="433" t="s">
        <v>129</v>
      </c>
      <c r="AI12" s="434"/>
      <c r="AJ12" s="434"/>
      <c r="AK12" s="434"/>
      <c r="AL12" s="478"/>
      <c r="AM12" s="430" t="s">
        <v>130</v>
      </c>
      <c r="AN12" s="431"/>
      <c r="AO12" s="431"/>
      <c r="AP12" s="431"/>
      <c r="AQ12" s="431"/>
      <c r="AR12" s="431"/>
      <c r="AS12" s="431"/>
      <c r="AT12" s="432"/>
      <c r="AU12" s="433" t="s">
        <v>104</v>
      </c>
      <c r="AV12" s="434"/>
      <c r="AW12" s="434"/>
      <c r="AX12" s="434"/>
      <c r="AY12" s="435" t="s">
        <v>131</v>
      </c>
      <c r="AZ12" s="436"/>
      <c r="BA12" s="436"/>
      <c r="BB12" s="436"/>
      <c r="BC12" s="436"/>
      <c r="BD12" s="436"/>
      <c r="BE12" s="436"/>
      <c r="BF12" s="436"/>
      <c r="BG12" s="436"/>
      <c r="BH12" s="436"/>
      <c r="BI12" s="436"/>
      <c r="BJ12" s="436"/>
      <c r="BK12" s="436"/>
      <c r="BL12" s="436"/>
      <c r="BM12" s="437"/>
      <c r="BN12" s="401">
        <v>281363</v>
      </c>
      <c r="BO12" s="402"/>
      <c r="BP12" s="402"/>
      <c r="BQ12" s="402"/>
      <c r="BR12" s="402"/>
      <c r="BS12" s="402"/>
      <c r="BT12" s="402"/>
      <c r="BU12" s="403"/>
      <c r="BV12" s="401">
        <v>766303</v>
      </c>
      <c r="BW12" s="402"/>
      <c r="BX12" s="402"/>
      <c r="BY12" s="402"/>
      <c r="BZ12" s="402"/>
      <c r="CA12" s="402"/>
      <c r="CB12" s="402"/>
      <c r="CC12" s="403"/>
      <c r="CD12" s="404" t="s">
        <v>132</v>
      </c>
      <c r="CE12" s="405"/>
      <c r="CF12" s="405"/>
      <c r="CG12" s="405"/>
      <c r="CH12" s="405"/>
      <c r="CI12" s="405"/>
      <c r="CJ12" s="405"/>
      <c r="CK12" s="405"/>
      <c r="CL12" s="405"/>
      <c r="CM12" s="405"/>
      <c r="CN12" s="405"/>
      <c r="CO12" s="405"/>
      <c r="CP12" s="405"/>
      <c r="CQ12" s="405"/>
      <c r="CR12" s="405"/>
      <c r="CS12" s="406"/>
      <c r="CT12" s="441" t="s">
        <v>133</v>
      </c>
      <c r="CU12" s="442"/>
      <c r="CV12" s="442"/>
      <c r="CW12" s="442"/>
      <c r="CX12" s="442"/>
      <c r="CY12" s="442"/>
      <c r="CZ12" s="442"/>
      <c r="DA12" s="443"/>
      <c r="DB12" s="441" t="s">
        <v>134</v>
      </c>
      <c r="DC12" s="442"/>
      <c r="DD12" s="442"/>
      <c r="DE12" s="442"/>
      <c r="DF12" s="442"/>
      <c r="DG12" s="442"/>
      <c r="DH12" s="442"/>
      <c r="DI12" s="443"/>
    </row>
    <row r="13" spans="1:119" ht="18.75" customHeight="1" x14ac:dyDescent="0.15">
      <c r="A13" s="160"/>
      <c r="B13" s="464"/>
      <c r="C13" s="465"/>
      <c r="D13" s="465"/>
      <c r="E13" s="465"/>
      <c r="F13" s="465"/>
      <c r="G13" s="465"/>
      <c r="H13" s="465"/>
      <c r="I13" s="465"/>
      <c r="J13" s="465"/>
      <c r="K13" s="466"/>
      <c r="L13" s="169"/>
      <c r="M13" s="489" t="s">
        <v>135</v>
      </c>
      <c r="N13" s="490"/>
      <c r="O13" s="490"/>
      <c r="P13" s="490"/>
      <c r="Q13" s="491"/>
      <c r="R13" s="482">
        <v>10782</v>
      </c>
      <c r="S13" s="483"/>
      <c r="T13" s="483"/>
      <c r="U13" s="483"/>
      <c r="V13" s="484"/>
      <c r="W13" s="417" t="s">
        <v>136</v>
      </c>
      <c r="X13" s="418"/>
      <c r="Y13" s="418"/>
      <c r="Z13" s="418"/>
      <c r="AA13" s="418"/>
      <c r="AB13" s="408"/>
      <c r="AC13" s="452">
        <v>851</v>
      </c>
      <c r="AD13" s="453"/>
      <c r="AE13" s="453"/>
      <c r="AF13" s="453"/>
      <c r="AG13" s="492"/>
      <c r="AH13" s="452">
        <v>1018</v>
      </c>
      <c r="AI13" s="453"/>
      <c r="AJ13" s="453"/>
      <c r="AK13" s="453"/>
      <c r="AL13" s="454"/>
      <c r="AM13" s="430" t="s">
        <v>137</v>
      </c>
      <c r="AN13" s="431"/>
      <c r="AO13" s="431"/>
      <c r="AP13" s="431"/>
      <c r="AQ13" s="431"/>
      <c r="AR13" s="431"/>
      <c r="AS13" s="431"/>
      <c r="AT13" s="432"/>
      <c r="AU13" s="433" t="s">
        <v>96</v>
      </c>
      <c r="AV13" s="434"/>
      <c r="AW13" s="434"/>
      <c r="AX13" s="434"/>
      <c r="AY13" s="435" t="s">
        <v>138</v>
      </c>
      <c r="AZ13" s="436"/>
      <c r="BA13" s="436"/>
      <c r="BB13" s="436"/>
      <c r="BC13" s="436"/>
      <c r="BD13" s="436"/>
      <c r="BE13" s="436"/>
      <c r="BF13" s="436"/>
      <c r="BG13" s="436"/>
      <c r="BH13" s="436"/>
      <c r="BI13" s="436"/>
      <c r="BJ13" s="436"/>
      <c r="BK13" s="436"/>
      <c r="BL13" s="436"/>
      <c r="BM13" s="437"/>
      <c r="BN13" s="401">
        <v>-398579</v>
      </c>
      <c r="BO13" s="402"/>
      <c r="BP13" s="402"/>
      <c r="BQ13" s="402"/>
      <c r="BR13" s="402"/>
      <c r="BS13" s="402"/>
      <c r="BT13" s="402"/>
      <c r="BU13" s="403"/>
      <c r="BV13" s="401">
        <v>-679290</v>
      </c>
      <c r="BW13" s="402"/>
      <c r="BX13" s="402"/>
      <c r="BY13" s="402"/>
      <c r="BZ13" s="402"/>
      <c r="CA13" s="402"/>
      <c r="CB13" s="402"/>
      <c r="CC13" s="403"/>
      <c r="CD13" s="404" t="s">
        <v>139</v>
      </c>
      <c r="CE13" s="405"/>
      <c r="CF13" s="405"/>
      <c r="CG13" s="405"/>
      <c r="CH13" s="405"/>
      <c r="CI13" s="405"/>
      <c r="CJ13" s="405"/>
      <c r="CK13" s="405"/>
      <c r="CL13" s="405"/>
      <c r="CM13" s="405"/>
      <c r="CN13" s="405"/>
      <c r="CO13" s="405"/>
      <c r="CP13" s="405"/>
      <c r="CQ13" s="405"/>
      <c r="CR13" s="405"/>
      <c r="CS13" s="406"/>
      <c r="CT13" s="398">
        <v>5.3</v>
      </c>
      <c r="CU13" s="399"/>
      <c r="CV13" s="399"/>
      <c r="CW13" s="399"/>
      <c r="CX13" s="399"/>
      <c r="CY13" s="399"/>
      <c r="CZ13" s="399"/>
      <c r="DA13" s="400"/>
      <c r="DB13" s="398">
        <v>5.0999999999999996</v>
      </c>
      <c r="DC13" s="399"/>
      <c r="DD13" s="399"/>
      <c r="DE13" s="399"/>
      <c r="DF13" s="399"/>
      <c r="DG13" s="399"/>
      <c r="DH13" s="399"/>
      <c r="DI13" s="400"/>
    </row>
    <row r="14" spans="1:119" ht="18.75" customHeight="1" thickBot="1" x14ac:dyDescent="0.2">
      <c r="A14" s="160"/>
      <c r="B14" s="464"/>
      <c r="C14" s="465"/>
      <c r="D14" s="465"/>
      <c r="E14" s="465"/>
      <c r="F14" s="465"/>
      <c r="G14" s="465"/>
      <c r="H14" s="465"/>
      <c r="I14" s="465"/>
      <c r="J14" s="465"/>
      <c r="K14" s="466"/>
      <c r="L14" s="479" t="s">
        <v>140</v>
      </c>
      <c r="M14" s="480"/>
      <c r="N14" s="480"/>
      <c r="O14" s="480"/>
      <c r="P14" s="480"/>
      <c r="Q14" s="481"/>
      <c r="R14" s="482">
        <v>10972</v>
      </c>
      <c r="S14" s="483"/>
      <c r="T14" s="483"/>
      <c r="U14" s="483"/>
      <c r="V14" s="484"/>
      <c r="W14" s="391"/>
      <c r="X14" s="392"/>
      <c r="Y14" s="392"/>
      <c r="Z14" s="392"/>
      <c r="AA14" s="392"/>
      <c r="AB14" s="381"/>
      <c r="AC14" s="485">
        <v>16.399999999999999</v>
      </c>
      <c r="AD14" s="486"/>
      <c r="AE14" s="486"/>
      <c r="AF14" s="486"/>
      <c r="AG14" s="487"/>
      <c r="AH14" s="485">
        <v>18.5</v>
      </c>
      <c r="AI14" s="486"/>
      <c r="AJ14" s="486"/>
      <c r="AK14" s="486"/>
      <c r="AL14" s="488"/>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01"/>
      <c r="BO14" s="402"/>
      <c r="BP14" s="402"/>
      <c r="BQ14" s="402"/>
      <c r="BR14" s="402"/>
      <c r="BS14" s="402"/>
      <c r="BT14" s="402"/>
      <c r="BU14" s="403"/>
      <c r="BV14" s="401"/>
      <c r="BW14" s="402"/>
      <c r="BX14" s="402"/>
      <c r="BY14" s="402"/>
      <c r="BZ14" s="402"/>
      <c r="CA14" s="402"/>
      <c r="CB14" s="402"/>
      <c r="CC14" s="403"/>
      <c r="CD14" s="493" t="s">
        <v>141</v>
      </c>
      <c r="CE14" s="494"/>
      <c r="CF14" s="494"/>
      <c r="CG14" s="494"/>
      <c r="CH14" s="494"/>
      <c r="CI14" s="494"/>
      <c r="CJ14" s="494"/>
      <c r="CK14" s="494"/>
      <c r="CL14" s="494"/>
      <c r="CM14" s="494"/>
      <c r="CN14" s="494"/>
      <c r="CO14" s="494"/>
      <c r="CP14" s="494"/>
      <c r="CQ14" s="494"/>
      <c r="CR14" s="494"/>
      <c r="CS14" s="495"/>
      <c r="CT14" s="496">
        <v>53.6</v>
      </c>
      <c r="CU14" s="497"/>
      <c r="CV14" s="497"/>
      <c r="CW14" s="497"/>
      <c r="CX14" s="497"/>
      <c r="CY14" s="497"/>
      <c r="CZ14" s="497"/>
      <c r="DA14" s="498"/>
      <c r="DB14" s="496">
        <v>60.6</v>
      </c>
      <c r="DC14" s="497"/>
      <c r="DD14" s="497"/>
      <c r="DE14" s="497"/>
      <c r="DF14" s="497"/>
      <c r="DG14" s="497"/>
      <c r="DH14" s="497"/>
      <c r="DI14" s="498"/>
    </row>
    <row r="15" spans="1:119" ht="18.75" customHeight="1" x14ac:dyDescent="0.15">
      <c r="A15" s="160"/>
      <c r="B15" s="464"/>
      <c r="C15" s="465"/>
      <c r="D15" s="465"/>
      <c r="E15" s="465"/>
      <c r="F15" s="465"/>
      <c r="G15" s="465"/>
      <c r="H15" s="465"/>
      <c r="I15" s="465"/>
      <c r="J15" s="465"/>
      <c r="K15" s="466"/>
      <c r="L15" s="169"/>
      <c r="M15" s="489" t="s">
        <v>135</v>
      </c>
      <c r="N15" s="490"/>
      <c r="O15" s="490"/>
      <c r="P15" s="490"/>
      <c r="Q15" s="491"/>
      <c r="R15" s="482">
        <v>10928</v>
      </c>
      <c r="S15" s="483"/>
      <c r="T15" s="483"/>
      <c r="U15" s="483"/>
      <c r="V15" s="484"/>
      <c r="W15" s="417" t="s">
        <v>142</v>
      </c>
      <c r="X15" s="418"/>
      <c r="Y15" s="418"/>
      <c r="Z15" s="418"/>
      <c r="AA15" s="418"/>
      <c r="AB15" s="408"/>
      <c r="AC15" s="452">
        <v>1160</v>
      </c>
      <c r="AD15" s="453"/>
      <c r="AE15" s="453"/>
      <c r="AF15" s="453"/>
      <c r="AG15" s="492"/>
      <c r="AH15" s="452">
        <v>1281</v>
      </c>
      <c r="AI15" s="453"/>
      <c r="AJ15" s="453"/>
      <c r="AK15" s="453"/>
      <c r="AL15" s="454"/>
      <c r="AM15" s="430"/>
      <c r="AN15" s="431"/>
      <c r="AO15" s="431"/>
      <c r="AP15" s="431"/>
      <c r="AQ15" s="431"/>
      <c r="AR15" s="431"/>
      <c r="AS15" s="431"/>
      <c r="AT15" s="432"/>
      <c r="AU15" s="433"/>
      <c r="AV15" s="434"/>
      <c r="AW15" s="434"/>
      <c r="AX15" s="434"/>
      <c r="AY15" s="361" t="s">
        <v>143</v>
      </c>
      <c r="AZ15" s="362"/>
      <c r="BA15" s="362"/>
      <c r="BB15" s="362"/>
      <c r="BC15" s="362"/>
      <c r="BD15" s="362"/>
      <c r="BE15" s="362"/>
      <c r="BF15" s="362"/>
      <c r="BG15" s="362"/>
      <c r="BH15" s="362"/>
      <c r="BI15" s="362"/>
      <c r="BJ15" s="362"/>
      <c r="BK15" s="362"/>
      <c r="BL15" s="362"/>
      <c r="BM15" s="363"/>
      <c r="BN15" s="364">
        <v>937755</v>
      </c>
      <c r="BO15" s="365"/>
      <c r="BP15" s="365"/>
      <c r="BQ15" s="365"/>
      <c r="BR15" s="365"/>
      <c r="BS15" s="365"/>
      <c r="BT15" s="365"/>
      <c r="BU15" s="366"/>
      <c r="BV15" s="364">
        <v>938998</v>
      </c>
      <c r="BW15" s="365"/>
      <c r="BX15" s="365"/>
      <c r="BY15" s="365"/>
      <c r="BZ15" s="365"/>
      <c r="CA15" s="365"/>
      <c r="CB15" s="365"/>
      <c r="CC15" s="366"/>
      <c r="CD15" s="499" t="s">
        <v>144</v>
      </c>
      <c r="CE15" s="500"/>
      <c r="CF15" s="500"/>
      <c r="CG15" s="500"/>
      <c r="CH15" s="500"/>
      <c r="CI15" s="500"/>
      <c r="CJ15" s="500"/>
      <c r="CK15" s="500"/>
      <c r="CL15" s="500"/>
      <c r="CM15" s="500"/>
      <c r="CN15" s="500"/>
      <c r="CO15" s="500"/>
      <c r="CP15" s="500"/>
      <c r="CQ15" s="500"/>
      <c r="CR15" s="500"/>
      <c r="CS15" s="501"/>
      <c r="CT15" s="170"/>
      <c r="CU15" s="171"/>
      <c r="CV15" s="171"/>
      <c r="CW15" s="171"/>
      <c r="CX15" s="171"/>
      <c r="CY15" s="171"/>
      <c r="CZ15" s="171"/>
      <c r="DA15" s="172"/>
      <c r="DB15" s="170"/>
      <c r="DC15" s="171"/>
      <c r="DD15" s="171"/>
      <c r="DE15" s="171"/>
      <c r="DF15" s="171"/>
      <c r="DG15" s="171"/>
      <c r="DH15" s="171"/>
      <c r="DI15" s="172"/>
    </row>
    <row r="16" spans="1:119" ht="18.75" customHeight="1" x14ac:dyDescent="0.15">
      <c r="A16" s="160"/>
      <c r="B16" s="464"/>
      <c r="C16" s="465"/>
      <c r="D16" s="465"/>
      <c r="E16" s="465"/>
      <c r="F16" s="465"/>
      <c r="G16" s="465"/>
      <c r="H16" s="465"/>
      <c r="I16" s="465"/>
      <c r="J16" s="465"/>
      <c r="K16" s="466"/>
      <c r="L16" s="479" t="s">
        <v>145</v>
      </c>
      <c r="M16" s="510"/>
      <c r="N16" s="510"/>
      <c r="O16" s="510"/>
      <c r="P16" s="510"/>
      <c r="Q16" s="511"/>
      <c r="R16" s="502" t="s">
        <v>146</v>
      </c>
      <c r="S16" s="503"/>
      <c r="T16" s="503"/>
      <c r="U16" s="503"/>
      <c r="V16" s="504"/>
      <c r="W16" s="391"/>
      <c r="X16" s="392"/>
      <c r="Y16" s="392"/>
      <c r="Z16" s="392"/>
      <c r="AA16" s="392"/>
      <c r="AB16" s="381"/>
      <c r="AC16" s="485">
        <v>22.3</v>
      </c>
      <c r="AD16" s="486"/>
      <c r="AE16" s="486"/>
      <c r="AF16" s="486"/>
      <c r="AG16" s="487"/>
      <c r="AH16" s="485">
        <v>23.2</v>
      </c>
      <c r="AI16" s="486"/>
      <c r="AJ16" s="486"/>
      <c r="AK16" s="486"/>
      <c r="AL16" s="488"/>
      <c r="AM16" s="430"/>
      <c r="AN16" s="431"/>
      <c r="AO16" s="431"/>
      <c r="AP16" s="431"/>
      <c r="AQ16" s="431"/>
      <c r="AR16" s="431"/>
      <c r="AS16" s="431"/>
      <c r="AT16" s="432"/>
      <c r="AU16" s="433"/>
      <c r="AV16" s="434"/>
      <c r="AW16" s="434"/>
      <c r="AX16" s="434"/>
      <c r="AY16" s="435" t="s">
        <v>147</v>
      </c>
      <c r="AZ16" s="436"/>
      <c r="BA16" s="436"/>
      <c r="BB16" s="436"/>
      <c r="BC16" s="436"/>
      <c r="BD16" s="436"/>
      <c r="BE16" s="436"/>
      <c r="BF16" s="436"/>
      <c r="BG16" s="436"/>
      <c r="BH16" s="436"/>
      <c r="BI16" s="436"/>
      <c r="BJ16" s="436"/>
      <c r="BK16" s="436"/>
      <c r="BL16" s="436"/>
      <c r="BM16" s="437"/>
      <c r="BN16" s="401">
        <v>3035072</v>
      </c>
      <c r="BO16" s="402"/>
      <c r="BP16" s="402"/>
      <c r="BQ16" s="402"/>
      <c r="BR16" s="402"/>
      <c r="BS16" s="402"/>
      <c r="BT16" s="402"/>
      <c r="BU16" s="403"/>
      <c r="BV16" s="401">
        <v>3105858</v>
      </c>
      <c r="BW16" s="402"/>
      <c r="BX16" s="402"/>
      <c r="BY16" s="402"/>
      <c r="BZ16" s="402"/>
      <c r="CA16" s="402"/>
      <c r="CB16" s="402"/>
      <c r="CC16" s="403"/>
      <c r="CD16" s="173"/>
      <c r="CE16" s="508"/>
      <c r="CF16" s="508"/>
      <c r="CG16" s="508"/>
      <c r="CH16" s="508"/>
      <c r="CI16" s="508"/>
      <c r="CJ16" s="508"/>
      <c r="CK16" s="508"/>
      <c r="CL16" s="508"/>
      <c r="CM16" s="508"/>
      <c r="CN16" s="508"/>
      <c r="CO16" s="508"/>
      <c r="CP16" s="508"/>
      <c r="CQ16" s="508"/>
      <c r="CR16" s="508"/>
      <c r="CS16" s="509"/>
      <c r="CT16" s="398"/>
      <c r="CU16" s="399"/>
      <c r="CV16" s="399"/>
      <c r="CW16" s="399"/>
      <c r="CX16" s="399"/>
      <c r="CY16" s="399"/>
      <c r="CZ16" s="399"/>
      <c r="DA16" s="400"/>
      <c r="DB16" s="398"/>
      <c r="DC16" s="399"/>
      <c r="DD16" s="399"/>
      <c r="DE16" s="399"/>
      <c r="DF16" s="399"/>
      <c r="DG16" s="399"/>
      <c r="DH16" s="399"/>
      <c r="DI16" s="400"/>
    </row>
    <row r="17" spans="1:113" ht="18.75" customHeight="1" thickBot="1" x14ac:dyDescent="0.2">
      <c r="A17" s="160"/>
      <c r="B17" s="467"/>
      <c r="C17" s="468"/>
      <c r="D17" s="468"/>
      <c r="E17" s="468"/>
      <c r="F17" s="468"/>
      <c r="G17" s="468"/>
      <c r="H17" s="468"/>
      <c r="I17" s="468"/>
      <c r="J17" s="468"/>
      <c r="K17" s="469"/>
      <c r="L17" s="174"/>
      <c r="M17" s="505" t="s">
        <v>148</v>
      </c>
      <c r="N17" s="506"/>
      <c r="O17" s="506"/>
      <c r="P17" s="506"/>
      <c r="Q17" s="507"/>
      <c r="R17" s="502" t="s">
        <v>149</v>
      </c>
      <c r="S17" s="503"/>
      <c r="T17" s="503"/>
      <c r="U17" s="503"/>
      <c r="V17" s="504"/>
      <c r="W17" s="417" t="s">
        <v>150</v>
      </c>
      <c r="X17" s="418"/>
      <c r="Y17" s="418"/>
      <c r="Z17" s="418"/>
      <c r="AA17" s="418"/>
      <c r="AB17" s="408"/>
      <c r="AC17" s="452">
        <v>3180</v>
      </c>
      <c r="AD17" s="453"/>
      <c r="AE17" s="453"/>
      <c r="AF17" s="453"/>
      <c r="AG17" s="492"/>
      <c r="AH17" s="452">
        <v>3215</v>
      </c>
      <c r="AI17" s="453"/>
      <c r="AJ17" s="453"/>
      <c r="AK17" s="453"/>
      <c r="AL17" s="454"/>
      <c r="AM17" s="430"/>
      <c r="AN17" s="431"/>
      <c r="AO17" s="431"/>
      <c r="AP17" s="431"/>
      <c r="AQ17" s="431"/>
      <c r="AR17" s="431"/>
      <c r="AS17" s="431"/>
      <c r="AT17" s="432"/>
      <c r="AU17" s="433"/>
      <c r="AV17" s="434"/>
      <c r="AW17" s="434"/>
      <c r="AX17" s="434"/>
      <c r="AY17" s="435" t="s">
        <v>151</v>
      </c>
      <c r="AZ17" s="436"/>
      <c r="BA17" s="436"/>
      <c r="BB17" s="436"/>
      <c r="BC17" s="436"/>
      <c r="BD17" s="436"/>
      <c r="BE17" s="436"/>
      <c r="BF17" s="436"/>
      <c r="BG17" s="436"/>
      <c r="BH17" s="436"/>
      <c r="BI17" s="436"/>
      <c r="BJ17" s="436"/>
      <c r="BK17" s="436"/>
      <c r="BL17" s="436"/>
      <c r="BM17" s="437"/>
      <c r="BN17" s="401">
        <v>1176754</v>
      </c>
      <c r="BO17" s="402"/>
      <c r="BP17" s="402"/>
      <c r="BQ17" s="402"/>
      <c r="BR17" s="402"/>
      <c r="BS17" s="402"/>
      <c r="BT17" s="402"/>
      <c r="BU17" s="403"/>
      <c r="BV17" s="401">
        <v>1175367</v>
      </c>
      <c r="BW17" s="402"/>
      <c r="BX17" s="402"/>
      <c r="BY17" s="402"/>
      <c r="BZ17" s="402"/>
      <c r="CA17" s="402"/>
      <c r="CB17" s="402"/>
      <c r="CC17" s="403"/>
      <c r="CD17" s="173"/>
      <c r="CE17" s="508"/>
      <c r="CF17" s="508"/>
      <c r="CG17" s="508"/>
      <c r="CH17" s="508"/>
      <c r="CI17" s="508"/>
      <c r="CJ17" s="508"/>
      <c r="CK17" s="508"/>
      <c r="CL17" s="508"/>
      <c r="CM17" s="508"/>
      <c r="CN17" s="508"/>
      <c r="CO17" s="508"/>
      <c r="CP17" s="508"/>
      <c r="CQ17" s="508"/>
      <c r="CR17" s="508"/>
      <c r="CS17" s="509"/>
      <c r="CT17" s="398"/>
      <c r="CU17" s="399"/>
      <c r="CV17" s="399"/>
      <c r="CW17" s="399"/>
      <c r="CX17" s="399"/>
      <c r="CY17" s="399"/>
      <c r="CZ17" s="399"/>
      <c r="DA17" s="400"/>
      <c r="DB17" s="398"/>
      <c r="DC17" s="399"/>
      <c r="DD17" s="399"/>
      <c r="DE17" s="399"/>
      <c r="DF17" s="399"/>
      <c r="DG17" s="399"/>
      <c r="DH17" s="399"/>
      <c r="DI17" s="400"/>
    </row>
    <row r="18" spans="1:113" ht="18.75" customHeight="1" thickBot="1" x14ac:dyDescent="0.2">
      <c r="A18" s="160"/>
      <c r="B18" s="512" t="s">
        <v>152</v>
      </c>
      <c r="C18" s="444"/>
      <c r="D18" s="444"/>
      <c r="E18" s="513"/>
      <c r="F18" s="513"/>
      <c r="G18" s="513"/>
      <c r="H18" s="513"/>
      <c r="I18" s="513"/>
      <c r="J18" s="513"/>
      <c r="K18" s="513"/>
      <c r="L18" s="514">
        <v>57.93</v>
      </c>
      <c r="M18" s="514"/>
      <c r="N18" s="514"/>
      <c r="O18" s="514"/>
      <c r="P18" s="514"/>
      <c r="Q18" s="514"/>
      <c r="R18" s="515"/>
      <c r="S18" s="515"/>
      <c r="T18" s="515"/>
      <c r="U18" s="515"/>
      <c r="V18" s="516"/>
      <c r="W18" s="419"/>
      <c r="X18" s="420"/>
      <c r="Y18" s="420"/>
      <c r="Z18" s="420"/>
      <c r="AA18" s="420"/>
      <c r="AB18" s="411"/>
      <c r="AC18" s="517">
        <v>61.3</v>
      </c>
      <c r="AD18" s="518"/>
      <c r="AE18" s="518"/>
      <c r="AF18" s="518"/>
      <c r="AG18" s="519"/>
      <c r="AH18" s="517">
        <v>58.3</v>
      </c>
      <c r="AI18" s="518"/>
      <c r="AJ18" s="518"/>
      <c r="AK18" s="518"/>
      <c r="AL18" s="520"/>
      <c r="AM18" s="430"/>
      <c r="AN18" s="431"/>
      <c r="AO18" s="431"/>
      <c r="AP18" s="431"/>
      <c r="AQ18" s="431"/>
      <c r="AR18" s="431"/>
      <c r="AS18" s="431"/>
      <c r="AT18" s="432"/>
      <c r="AU18" s="433"/>
      <c r="AV18" s="434"/>
      <c r="AW18" s="434"/>
      <c r="AX18" s="434"/>
      <c r="AY18" s="435" t="s">
        <v>153</v>
      </c>
      <c r="AZ18" s="436"/>
      <c r="BA18" s="436"/>
      <c r="BB18" s="436"/>
      <c r="BC18" s="436"/>
      <c r="BD18" s="436"/>
      <c r="BE18" s="436"/>
      <c r="BF18" s="436"/>
      <c r="BG18" s="436"/>
      <c r="BH18" s="436"/>
      <c r="BI18" s="436"/>
      <c r="BJ18" s="436"/>
      <c r="BK18" s="436"/>
      <c r="BL18" s="436"/>
      <c r="BM18" s="437"/>
      <c r="BN18" s="401">
        <v>3018230</v>
      </c>
      <c r="BO18" s="402"/>
      <c r="BP18" s="402"/>
      <c r="BQ18" s="402"/>
      <c r="BR18" s="402"/>
      <c r="BS18" s="402"/>
      <c r="BT18" s="402"/>
      <c r="BU18" s="403"/>
      <c r="BV18" s="401">
        <v>3006233</v>
      </c>
      <c r="BW18" s="402"/>
      <c r="BX18" s="402"/>
      <c r="BY18" s="402"/>
      <c r="BZ18" s="402"/>
      <c r="CA18" s="402"/>
      <c r="CB18" s="402"/>
      <c r="CC18" s="403"/>
      <c r="CD18" s="173"/>
      <c r="CE18" s="508"/>
      <c r="CF18" s="508"/>
      <c r="CG18" s="508"/>
      <c r="CH18" s="508"/>
      <c r="CI18" s="508"/>
      <c r="CJ18" s="508"/>
      <c r="CK18" s="508"/>
      <c r="CL18" s="508"/>
      <c r="CM18" s="508"/>
      <c r="CN18" s="508"/>
      <c r="CO18" s="508"/>
      <c r="CP18" s="508"/>
      <c r="CQ18" s="508"/>
      <c r="CR18" s="508"/>
      <c r="CS18" s="509"/>
      <c r="CT18" s="398"/>
      <c r="CU18" s="399"/>
      <c r="CV18" s="399"/>
      <c r="CW18" s="399"/>
      <c r="CX18" s="399"/>
      <c r="CY18" s="399"/>
      <c r="CZ18" s="399"/>
      <c r="DA18" s="400"/>
      <c r="DB18" s="398"/>
      <c r="DC18" s="399"/>
      <c r="DD18" s="399"/>
      <c r="DE18" s="399"/>
      <c r="DF18" s="399"/>
      <c r="DG18" s="399"/>
      <c r="DH18" s="399"/>
      <c r="DI18" s="400"/>
    </row>
    <row r="19" spans="1:113" ht="18.75" customHeight="1" thickBot="1" x14ac:dyDescent="0.2">
      <c r="A19" s="160"/>
      <c r="B19" s="512" t="s">
        <v>154</v>
      </c>
      <c r="C19" s="444"/>
      <c r="D19" s="444"/>
      <c r="E19" s="513"/>
      <c r="F19" s="513"/>
      <c r="G19" s="513"/>
      <c r="H19" s="513"/>
      <c r="I19" s="513"/>
      <c r="J19" s="513"/>
      <c r="K19" s="513"/>
      <c r="L19" s="521">
        <v>185</v>
      </c>
      <c r="M19" s="521"/>
      <c r="N19" s="521"/>
      <c r="O19" s="521"/>
      <c r="P19" s="521"/>
      <c r="Q19" s="521"/>
      <c r="R19" s="522"/>
      <c r="S19" s="522"/>
      <c r="T19" s="522"/>
      <c r="U19" s="522"/>
      <c r="V19" s="523"/>
      <c r="W19" s="358"/>
      <c r="X19" s="359"/>
      <c r="Y19" s="359"/>
      <c r="Z19" s="359"/>
      <c r="AA19" s="359"/>
      <c r="AB19" s="359"/>
      <c r="AC19" s="530"/>
      <c r="AD19" s="530"/>
      <c r="AE19" s="530"/>
      <c r="AF19" s="530"/>
      <c r="AG19" s="530"/>
      <c r="AH19" s="530"/>
      <c r="AI19" s="530"/>
      <c r="AJ19" s="530"/>
      <c r="AK19" s="530"/>
      <c r="AL19" s="531"/>
      <c r="AM19" s="430"/>
      <c r="AN19" s="431"/>
      <c r="AO19" s="431"/>
      <c r="AP19" s="431"/>
      <c r="AQ19" s="431"/>
      <c r="AR19" s="431"/>
      <c r="AS19" s="431"/>
      <c r="AT19" s="432"/>
      <c r="AU19" s="433"/>
      <c r="AV19" s="434"/>
      <c r="AW19" s="434"/>
      <c r="AX19" s="434"/>
      <c r="AY19" s="435" t="s">
        <v>155</v>
      </c>
      <c r="AZ19" s="436"/>
      <c r="BA19" s="436"/>
      <c r="BB19" s="436"/>
      <c r="BC19" s="436"/>
      <c r="BD19" s="436"/>
      <c r="BE19" s="436"/>
      <c r="BF19" s="436"/>
      <c r="BG19" s="436"/>
      <c r="BH19" s="436"/>
      <c r="BI19" s="436"/>
      <c r="BJ19" s="436"/>
      <c r="BK19" s="436"/>
      <c r="BL19" s="436"/>
      <c r="BM19" s="437"/>
      <c r="BN19" s="401">
        <v>4665375</v>
      </c>
      <c r="BO19" s="402"/>
      <c r="BP19" s="402"/>
      <c r="BQ19" s="402"/>
      <c r="BR19" s="402"/>
      <c r="BS19" s="402"/>
      <c r="BT19" s="402"/>
      <c r="BU19" s="403"/>
      <c r="BV19" s="401">
        <v>5209719</v>
      </c>
      <c r="BW19" s="402"/>
      <c r="BX19" s="402"/>
      <c r="BY19" s="402"/>
      <c r="BZ19" s="402"/>
      <c r="CA19" s="402"/>
      <c r="CB19" s="402"/>
      <c r="CC19" s="403"/>
      <c r="CD19" s="173"/>
      <c r="CE19" s="508"/>
      <c r="CF19" s="508"/>
      <c r="CG19" s="508"/>
      <c r="CH19" s="508"/>
      <c r="CI19" s="508"/>
      <c r="CJ19" s="508"/>
      <c r="CK19" s="508"/>
      <c r="CL19" s="508"/>
      <c r="CM19" s="508"/>
      <c r="CN19" s="508"/>
      <c r="CO19" s="508"/>
      <c r="CP19" s="508"/>
      <c r="CQ19" s="508"/>
      <c r="CR19" s="508"/>
      <c r="CS19" s="509"/>
      <c r="CT19" s="398"/>
      <c r="CU19" s="399"/>
      <c r="CV19" s="399"/>
      <c r="CW19" s="399"/>
      <c r="CX19" s="399"/>
      <c r="CY19" s="399"/>
      <c r="CZ19" s="399"/>
      <c r="DA19" s="400"/>
      <c r="DB19" s="398"/>
      <c r="DC19" s="399"/>
      <c r="DD19" s="399"/>
      <c r="DE19" s="399"/>
      <c r="DF19" s="399"/>
      <c r="DG19" s="399"/>
      <c r="DH19" s="399"/>
      <c r="DI19" s="400"/>
    </row>
    <row r="20" spans="1:113" ht="18.75" customHeight="1" thickBot="1" x14ac:dyDescent="0.2">
      <c r="A20" s="160"/>
      <c r="B20" s="512" t="s">
        <v>156</v>
      </c>
      <c r="C20" s="444"/>
      <c r="D20" s="444"/>
      <c r="E20" s="513"/>
      <c r="F20" s="513"/>
      <c r="G20" s="513"/>
      <c r="H20" s="513"/>
      <c r="I20" s="513"/>
      <c r="J20" s="513"/>
      <c r="K20" s="513"/>
      <c r="L20" s="521">
        <v>3710</v>
      </c>
      <c r="M20" s="521"/>
      <c r="N20" s="521"/>
      <c r="O20" s="521"/>
      <c r="P20" s="521"/>
      <c r="Q20" s="521"/>
      <c r="R20" s="522"/>
      <c r="S20" s="522"/>
      <c r="T20" s="522"/>
      <c r="U20" s="522"/>
      <c r="V20" s="523"/>
      <c r="W20" s="419"/>
      <c r="X20" s="420"/>
      <c r="Y20" s="420"/>
      <c r="Z20" s="420"/>
      <c r="AA20" s="420"/>
      <c r="AB20" s="420"/>
      <c r="AC20" s="524"/>
      <c r="AD20" s="524"/>
      <c r="AE20" s="524"/>
      <c r="AF20" s="524"/>
      <c r="AG20" s="524"/>
      <c r="AH20" s="524"/>
      <c r="AI20" s="524"/>
      <c r="AJ20" s="524"/>
      <c r="AK20" s="524"/>
      <c r="AL20" s="525"/>
      <c r="AM20" s="526"/>
      <c r="AN20" s="456"/>
      <c r="AO20" s="456"/>
      <c r="AP20" s="456"/>
      <c r="AQ20" s="456"/>
      <c r="AR20" s="456"/>
      <c r="AS20" s="456"/>
      <c r="AT20" s="457"/>
      <c r="AU20" s="527"/>
      <c r="AV20" s="528"/>
      <c r="AW20" s="528"/>
      <c r="AX20" s="529"/>
      <c r="AY20" s="435"/>
      <c r="AZ20" s="436"/>
      <c r="BA20" s="436"/>
      <c r="BB20" s="436"/>
      <c r="BC20" s="436"/>
      <c r="BD20" s="436"/>
      <c r="BE20" s="436"/>
      <c r="BF20" s="436"/>
      <c r="BG20" s="436"/>
      <c r="BH20" s="436"/>
      <c r="BI20" s="436"/>
      <c r="BJ20" s="436"/>
      <c r="BK20" s="436"/>
      <c r="BL20" s="436"/>
      <c r="BM20" s="437"/>
      <c r="BN20" s="401"/>
      <c r="BO20" s="402"/>
      <c r="BP20" s="402"/>
      <c r="BQ20" s="402"/>
      <c r="BR20" s="402"/>
      <c r="BS20" s="402"/>
      <c r="BT20" s="402"/>
      <c r="BU20" s="403"/>
      <c r="BV20" s="401"/>
      <c r="BW20" s="402"/>
      <c r="BX20" s="402"/>
      <c r="BY20" s="402"/>
      <c r="BZ20" s="402"/>
      <c r="CA20" s="402"/>
      <c r="CB20" s="402"/>
      <c r="CC20" s="403"/>
      <c r="CD20" s="173"/>
      <c r="CE20" s="508"/>
      <c r="CF20" s="508"/>
      <c r="CG20" s="508"/>
      <c r="CH20" s="508"/>
      <c r="CI20" s="508"/>
      <c r="CJ20" s="508"/>
      <c r="CK20" s="508"/>
      <c r="CL20" s="508"/>
      <c r="CM20" s="508"/>
      <c r="CN20" s="508"/>
      <c r="CO20" s="508"/>
      <c r="CP20" s="508"/>
      <c r="CQ20" s="508"/>
      <c r="CR20" s="508"/>
      <c r="CS20" s="509"/>
      <c r="CT20" s="398"/>
      <c r="CU20" s="399"/>
      <c r="CV20" s="399"/>
      <c r="CW20" s="399"/>
      <c r="CX20" s="399"/>
      <c r="CY20" s="399"/>
      <c r="CZ20" s="399"/>
      <c r="DA20" s="400"/>
      <c r="DB20" s="398"/>
      <c r="DC20" s="399"/>
      <c r="DD20" s="399"/>
      <c r="DE20" s="399"/>
      <c r="DF20" s="399"/>
      <c r="DG20" s="399"/>
      <c r="DH20" s="399"/>
      <c r="DI20" s="400"/>
    </row>
    <row r="21" spans="1:113" ht="18.75" customHeight="1" x14ac:dyDescent="0.15">
      <c r="A21" s="160"/>
      <c r="B21" s="532" t="s">
        <v>157</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435"/>
      <c r="AZ21" s="436"/>
      <c r="BA21" s="436"/>
      <c r="BB21" s="436"/>
      <c r="BC21" s="436"/>
      <c r="BD21" s="436"/>
      <c r="BE21" s="436"/>
      <c r="BF21" s="436"/>
      <c r="BG21" s="436"/>
      <c r="BH21" s="436"/>
      <c r="BI21" s="436"/>
      <c r="BJ21" s="436"/>
      <c r="BK21" s="436"/>
      <c r="BL21" s="436"/>
      <c r="BM21" s="437"/>
      <c r="BN21" s="401"/>
      <c r="BO21" s="402"/>
      <c r="BP21" s="402"/>
      <c r="BQ21" s="402"/>
      <c r="BR21" s="402"/>
      <c r="BS21" s="402"/>
      <c r="BT21" s="402"/>
      <c r="BU21" s="403"/>
      <c r="BV21" s="401"/>
      <c r="BW21" s="402"/>
      <c r="BX21" s="402"/>
      <c r="BY21" s="402"/>
      <c r="BZ21" s="402"/>
      <c r="CA21" s="402"/>
      <c r="CB21" s="402"/>
      <c r="CC21" s="403"/>
      <c r="CD21" s="173"/>
      <c r="CE21" s="508"/>
      <c r="CF21" s="508"/>
      <c r="CG21" s="508"/>
      <c r="CH21" s="508"/>
      <c r="CI21" s="508"/>
      <c r="CJ21" s="508"/>
      <c r="CK21" s="508"/>
      <c r="CL21" s="508"/>
      <c r="CM21" s="508"/>
      <c r="CN21" s="508"/>
      <c r="CO21" s="508"/>
      <c r="CP21" s="508"/>
      <c r="CQ21" s="508"/>
      <c r="CR21" s="508"/>
      <c r="CS21" s="509"/>
      <c r="CT21" s="398"/>
      <c r="CU21" s="399"/>
      <c r="CV21" s="399"/>
      <c r="CW21" s="399"/>
      <c r="CX21" s="399"/>
      <c r="CY21" s="399"/>
      <c r="CZ21" s="399"/>
      <c r="DA21" s="400"/>
      <c r="DB21" s="398"/>
      <c r="DC21" s="399"/>
      <c r="DD21" s="399"/>
      <c r="DE21" s="399"/>
      <c r="DF21" s="399"/>
      <c r="DG21" s="399"/>
      <c r="DH21" s="399"/>
      <c r="DI21" s="400"/>
    </row>
    <row r="22" spans="1:113" ht="18.75" customHeight="1" thickBot="1" x14ac:dyDescent="0.2">
      <c r="A22" s="160"/>
      <c r="B22" s="535" t="s">
        <v>158</v>
      </c>
      <c r="C22" s="536"/>
      <c r="D22" s="537"/>
      <c r="E22" s="413" t="s">
        <v>1</v>
      </c>
      <c r="F22" s="418"/>
      <c r="G22" s="418"/>
      <c r="H22" s="418"/>
      <c r="I22" s="418"/>
      <c r="J22" s="418"/>
      <c r="K22" s="408"/>
      <c r="L22" s="413" t="s">
        <v>159</v>
      </c>
      <c r="M22" s="418"/>
      <c r="N22" s="418"/>
      <c r="O22" s="418"/>
      <c r="P22" s="408"/>
      <c r="Q22" s="544" t="s">
        <v>160</v>
      </c>
      <c r="R22" s="545"/>
      <c r="S22" s="545"/>
      <c r="T22" s="545"/>
      <c r="U22" s="545"/>
      <c r="V22" s="546"/>
      <c r="W22" s="550" t="s">
        <v>161</v>
      </c>
      <c r="X22" s="536"/>
      <c r="Y22" s="537"/>
      <c r="Z22" s="413" t="s">
        <v>1</v>
      </c>
      <c r="AA22" s="418"/>
      <c r="AB22" s="418"/>
      <c r="AC22" s="418"/>
      <c r="AD22" s="418"/>
      <c r="AE22" s="418"/>
      <c r="AF22" s="418"/>
      <c r="AG22" s="408"/>
      <c r="AH22" s="563" t="s">
        <v>162</v>
      </c>
      <c r="AI22" s="418"/>
      <c r="AJ22" s="418"/>
      <c r="AK22" s="418"/>
      <c r="AL22" s="408"/>
      <c r="AM22" s="563" t="s">
        <v>163</v>
      </c>
      <c r="AN22" s="564"/>
      <c r="AO22" s="564"/>
      <c r="AP22" s="564"/>
      <c r="AQ22" s="564"/>
      <c r="AR22" s="565"/>
      <c r="AS22" s="544" t="s">
        <v>160</v>
      </c>
      <c r="AT22" s="545"/>
      <c r="AU22" s="545"/>
      <c r="AV22" s="545"/>
      <c r="AW22" s="545"/>
      <c r="AX22" s="569"/>
      <c r="AY22" s="571"/>
      <c r="AZ22" s="572"/>
      <c r="BA22" s="572"/>
      <c r="BB22" s="572"/>
      <c r="BC22" s="572"/>
      <c r="BD22" s="572"/>
      <c r="BE22" s="572"/>
      <c r="BF22" s="572"/>
      <c r="BG22" s="572"/>
      <c r="BH22" s="572"/>
      <c r="BI22" s="572"/>
      <c r="BJ22" s="572"/>
      <c r="BK22" s="572"/>
      <c r="BL22" s="572"/>
      <c r="BM22" s="573"/>
      <c r="BN22" s="574"/>
      <c r="BO22" s="575"/>
      <c r="BP22" s="575"/>
      <c r="BQ22" s="575"/>
      <c r="BR22" s="575"/>
      <c r="BS22" s="575"/>
      <c r="BT22" s="575"/>
      <c r="BU22" s="576"/>
      <c r="BV22" s="574"/>
      <c r="BW22" s="575"/>
      <c r="BX22" s="575"/>
      <c r="BY22" s="575"/>
      <c r="BZ22" s="575"/>
      <c r="CA22" s="575"/>
      <c r="CB22" s="575"/>
      <c r="CC22" s="576"/>
      <c r="CD22" s="173"/>
      <c r="CE22" s="508"/>
      <c r="CF22" s="508"/>
      <c r="CG22" s="508"/>
      <c r="CH22" s="508"/>
      <c r="CI22" s="508"/>
      <c r="CJ22" s="508"/>
      <c r="CK22" s="508"/>
      <c r="CL22" s="508"/>
      <c r="CM22" s="508"/>
      <c r="CN22" s="508"/>
      <c r="CO22" s="508"/>
      <c r="CP22" s="508"/>
      <c r="CQ22" s="508"/>
      <c r="CR22" s="508"/>
      <c r="CS22" s="509"/>
      <c r="CT22" s="398"/>
      <c r="CU22" s="399"/>
      <c r="CV22" s="399"/>
      <c r="CW22" s="399"/>
      <c r="CX22" s="399"/>
      <c r="CY22" s="399"/>
      <c r="CZ22" s="399"/>
      <c r="DA22" s="400"/>
      <c r="DB22" s="398"/>
      <c r="DC22" s="399"/>
      <c r="DD22" s="399"/>
      <c r="DE22" s="399"/>
      <c r="DF22" s="399"/>
      <c r="DG22" s="399"/>
      <c r="DH22" s="399"/>
      <c r="DI22" s="400"/>
    </row>
    <row r="23" spans="1:113" ht="18.75" customHeight="1" x14ac:dyDescent="0.15">
      <c r="A23" s="160"/>
      <c r="B23" s="538"/>
      <c r="C23" s="539"/>
      <c r="D23" s="540"/>
      <c r="E23" s="387"/>
      <c r="F23" s="392"/>
      <c r="G23" s="392"/>
      <c r="H23" s="392"/>
      <c r="I23" s="392"/>
      <c r="J23" s="392"/>
      <c r="K23" s="381"/>
      <c r="L23" s="387"/>
      <c r="M23" s="392"/>
      <c r="N23" s="392"/>
      <c r="O23" s="392"/>
      <c r="P23" s="381"/>
      <c r="Q23" s="547"/>
      <c r="R23" s="548"/>
      <c r="S23" s="548"/>
      <c r="T23" s="548"/>
      <c r="U23" s="548"/>
      <c r="V23" s="549"/>
      <c r="W23" s="551"/>
      <c r="X23" s="539"/>
      <c r="Y23" s="540"/>
      <c r="Z23" s="387"/>
      <c r="AA23" s="392"/>
      <c r="AB23" s="392"/>
      <c r="AC23" s="392"/>
      <c r="AD23" s="392"/>
      <c r="AE23" s="392"/>
      <c r="AF23" s="392"/>
      <c r="AG23" s="381"/>
      <c r="AH23" s="387"/>
      <c r="AI23" s="392"/>
      <c r="AJ23" s="392"/>
      <c r="AK23" s="392"/>
      <c r="AL23" s="381"/>
      <c r="AM23" s="566"/>
      <c r="AN23" s="567"/>
      <c r="AO23" s="567"/>
      <c r="AP23" s="567"/>
      <c r="AQ23" s="567"/>
      <c r="AR23" s="568"/>
      <c r="AS23" s="547"/>
      <c r="AT23" s="548"/>
      <c r="AU23" s="548"/>
      <c r="AV23" s="548"/>
      <c r="AW23" s="548"/>
      <c r="AX23" s="570"/>
      <c r="AY23" s="361" t="s">
        <v>164</v>
      </c>
      <c r="AZ23" s="362"/>
      <c r="BA23" s="362"/>
      <c r="BB23" s="362"/>
      <c r="BC23" s="362"/>
      <c r="BD23" s="362"/>
      <c r="BE23" s="362"/>
      <c r="BF23" s="362"/>
      <c r="BG23" s="362"/>
      <c r="BH23" s="362"/>
      <c r="BI23" s="362"/>
      <c r="BJ23" s="362"/>
      <c r="BK23" s="362"/>
      <c r="BL23" s="362"/>
      <c r="BM23" s="363"/>
      <c r="BN23" s="401">
        <v>9534806</v>
      </c>
      <c r="BO23" s="402"/>
      <c r="BP23" s="402"/>
      <c r="BQ23" s="402"/>
      <c r="BR23" s="402"/>
      <c r="BS23" s="402"/>
      <c r="BT23" s="402"/>
      <c r="BU23" s="403"/>
      <c r="BV23" s="401">
        <v>8580062</v>
      </c>
      <c r="BW23" s="402"/>
      <c r="BX23" s="402"/>
      <c r="BY23" s="402"/>
      <c r="BZ23" s="402"/>
      <c r="CA23" s="402"/>
      <c r="CB23" s="402"/>
      <c r="CC23" s="403"/>
      <c r="CD23" s="173"/>
      <c r="CE23" s="508"/>
      <c r="CF23" s="508"/>
      <c r="CG23" s="508"/>
      <c r="CH23" s="508"/>
      <c r="CI23" s="508"/>
      <c r="CJ23" s="508"/>
      <c r="CK23" s="508"/>
      <c r="CL23" s="508"/>
      <c r="CM23" s="508"/>
      <c r="CN23" s="508"/>
      <c r="CO23" s="508"/>
      <c r="CP23" s="508"/>
      <c r="CQ23" s="508"/>
      <c r="CR23" s="508"/>
      <c r="CS23" s="509"/>
      <c r="CT23" s="398"/>
      <c r="CU23" s="399"/>
      <c r="CV23" s="399"/>
      <c r="CW23" s="399"/>
      <c r="CX23" s="399"/>
      <c r="CY23" s="399"/>
      <c r="CZ23" s="399"/>
      <c r="DA23" s="400"/>
      <c r="DB23" s="398"/>
      <c r="DC23" s="399"/>
      <c r="DD23" s="399"/>
      <c r="DE23" s="399"/>
      <c r="DF23" s="399"/>
      <c r="DG23" s="399"/>
      <c r="DH23" s="399"/>
      <c r="DI23" s="400"/>
    </row>
    <row r="24" spans="1:113" ht="18.75" customHeight="1" thickBot="1" x14ac:dyDescent="0.2">
      <c r="A24" s="160"/>
      <c r="B24" s="538"/>
      <c r="C24" s="539"/>
      <c r="D24" s="540"/>
      <c r="E24" s="451" t="s">
        <v>165</v>
      </c>
      <c r="F24" s="431"/>
      <c r="G24" s="431"/>
      <c r="H24" s="431"/>
      <c r="I24" s="431"/>
      <c r="J24" s="431"/>
      <c r="K24" s="432"/>
      <c r="L24" s="452">
        <v>1</v>
      </c>
      <c r="M24" s="453"/>
      <c r="N24" s="453"/>
      <c r="O24" s="453"/>
      <c r="P24" s="492"/>
      <c r="Q24" s="452">
        <v>7907</v>
      </c>
      <c r="R24" s="453"/>
      <c r="S24" s="453"/>
      <c r="T24" s="453"/>
      <c r="U24" s="453"/>
      <c r="V24" s="492"/>
      <c r="W24" s="551"/>
      <c r="X24" s="539"/>
      <c r="Y24" s="540"/>
      <c r="Z24" s="451" t="s">
        <v>166</v>
      </c>
      <c r="AA24" s="431"/>
      <c r="AB24" s="431"/>
      <c r="AC24" s="431"/>
      <c r="AD24" s="431"/>
      <c r="AE24" s="431"/>
      <c r="AF24" s="431"/>
      <c r="AG24" s="432"/>
      <c r="AH24" s="452">
        <v>111</v>
      </c>
      <c r="AI24" s="453"/>
      <c r="AJ24" s="453"/>
      <c r="AK24" s="453"/>
      <c r="AL24" s="492"/>
      <c r="AM24" s="452">
        <v>301809</v>
      </c>
      <c r="AN24" s="453"/>
      <c r="AO24" s="453"/>
      <c r="AP24" s="453"/>
      <c r="AQ24" s="453"/>
      <c r="AR24" s="492"/>
      <c r="AS24" s="452">
        <v>2719</v>
      </c>
      <c r="AT24" s="453"/>
      <c r="AU24" s="453"/>
      <c r="AV24" s="453"/>
      <c r="AW24" s="453"/>
      <c r="AX24" s="454"/>
      <c r="AY24" s="571" t="s">
        <v>167</v>
      </c>
      <c r="AZ24" s="572"/>
      <c r="BA24" s="572"/>
      <c r="BB24" s="572"/>
      <c r="BC24" s="572"/>
      <c r="BD24" s="572"/>
      <c r="BE24" s="572"/>
      <c r="BF24" s="572"/>
      <c r="BG24" s="572"/>
      <c r="BH24" s="572"/>
      <c r="BI24" s="572"/>
      <c r="BJ24" s="572"/>
      <c r="BK24" s="572"/>
      <c r="BL24" s="572"/>
      <c r="BM24" s="573"/>
      <c r="BN24" s="401">
        <v>9529001</v>
      </c>
      <c r="BO24" s="402"/>
      <c r="BP24" s="402"/>
      <c r="BQ24" s="402"/>
      <c r="BR24" s="402"/>
      <c r="BS24" s="402"/>
      <c r="BT24" s="402"/>
      <c r="BU24" s="403"/>
      <c r="BV24" s="401">
        <v>8574062</v>
      </c>
      <c r="BW24" s="402"/>
      <c r="BX24" s="402"/>
      <c r="BY24" s="402"/>
      <c r="BZ24" s="402"/>
      <c r="CA24" s="402"/>
      <c r="CB24" s="402"/>
      <c r="CC24" s="403"/>
      <c r="CD24" s="173"/>
      <c r="CE24" s="508"/>
      <c r="CF24" s="508"/>
      <c r="CG24" s="508"/>
      <c r="CH24" s="508"/>
      <c r="CI24" s="508"/>
      <c r="CJ24" s="508"/>
      <c r="CK24" s="508"/>
      <c r="CL24" s="508"/>
      <c r="CM24" s="508"/>
      <c r="CN24" s="508"/>
      <c r="CO24" s="508"/>
      <c r="CP24" s="508"/>
      <c r="CQ24" s="508"/>
      <c r="CR24" s="508"/>
      <c r="CS24" s="509"/>
      <c r="CT24" s="398"/>
      <c r="CU24" s="399"/>
      <c r="CV24" s="399"/>
      <c r="CW24" s="399"/>
      <c r="CX24" s="399"/>
      <c r="CY24" s="399"/>
      <c r="CZ24" s="399"/>
      <c r="DA24" s="400"/>
      <c r="DB24" s="398"/>
      <c r="DC24" s="399"/>
      <c r="DD24" s="399"/>
      <c r="DE24" s="399"/>
      <c r="DF24" s="399"/>
      <c r="DG24" s="399"/>
      <c r="DH24" s="399"/>
      <c r="DI24" s="400"/>
    </row>
    <row r="25" spans="1:113" ht="18.75" customHeight="1" x14ac:dyDescent="0.15">
      <c r="A25" s="160"/>
      <c r="B25" s="538"/>
      <c r="C25" s="539"/>
      <c r="D25" s="540"/>
      <c r="E25" s="451" t="s">
        <v>168</v>
      </c>
      <c r="F25" s="431"/>
      <c r="G25" s="431"/>
      <c r="H25" s="431"/>
      <c r="I25" s="431"/>
      <c r="J25" s="431"/>
      <c r="K25" s="432"/>
      <c r="L25" s="452">
        <v>1</v>
      </c>
      <c r="M25" s="453"/>
      <c r="N25" s="453"/>
      <c r="O25" s="453"/>
      <c r="P25" s="492"/>
      <c r="Q25" s="452">
        <v>5930</v>
      </c>
      <c r="R25" s="453"/>
      <c r="S25" s="453"/>
      <c r="T25" s="453"/>
      <c r="U25" s="453"/>
      <c r="V25" s="492"/>
      <c r="W25" s="551"/>
      <c r="X25" s="539"/>
      <c r="Y25" s="540"/>
      <c r="Z25" s="451" t="s">
        <v>169</v>
      </c>
      <c r="AA25" s="431"/>
      <c r="AB25" s="431"/>
      <c r="AC25" s="431"/>
      <c r="AD25" s="431"/>
      <c r="AE25" s="431"/>
      <c r="AF25" s="431"/>
      <c r="AG25" s="432"/>
      <c r="AH25" s="452" t="s">
        <v>133</v>
      </c>
      <c r="AI25" s="453"/>
      <c r="AJ25" s="453"/>
      <c r="AK25" s="453"/>
      <c r="AL25" s="492"/>
      <c r="AM25" s="452" t="s">
        <v>133</v>
      </c>
      <c r="AN25" s="453"/>
      <c r="AO25" s="453"/>
      <c r="AP25" s="453"/>
      <c r="AQ25" s="453"/>
      <c r="AR25" s="492"/>
      <c r="AS25" s="452" t="s">
        <v>133</v>
      </c>
      <c r="AT25" s="453"/>
      <c r="AU25" s="453"/>
      <c r="AV25" s="453"/>
      <c r="AW25" s="453"/>
      <c r="AX25" s="454"/>
      <c r="AY25" s="361" t="s">
        <v>170</v>
      </c>
      <c r="AZ25" s="362"/>
      <c r="BA25" s="362"/>
      <c r="BB25" s="362"/>
      <c r="BC25" s="362"/>
      <c r="BD25" s="362"/>
      <c r="BE25" s="362"/>
      <c r="BF25" s="362"/>
      <c r="BG25" s="362"/>
      <c r="BH25" s="362"/>
      <c r="BI25" s="362"/>
      <c r="BJ25" s="362"/>
      <c r="BK25" s="362"/>
      <c r="BL25" s="362"/>
      <c r="BM25" s="363"/>
      <c r="BN25" s="364">
        <v>811373</v>
      </c>
      <c r="BO25" s="365"/>
      <c r="BP25" s="365"/>
      <c r="BQ25" s="365"/>
      <c r="BR25" s="365"/>
      <c r="BS25" s="365"/>
      <c r="BT25" s="365"/>
      <c r="BU25" s="366"/>
      <c r="BV25" s="364">
        <v>1242490</v>
      </c>
      <c r="BW25" s="365"/>
      <c r="BX25" s="365"/>
      <c r="BY25" s="365"/>
      <c r="BZ25" s="365"/>
      <c r="CA25" s="365"/>
      <c r="CB25" s="365"/>
      <c r="CC25" s="366"/>
      <c r="CD25" s="173"/>
      <c r="CE25" s="508"/>
      <c r="CF25" s="508"/>
      <c r="CG25" s="508"/>
      <c r="CH25" s="508"/>
      <c r="CI25" s="508"/>
      <c r="CJ25" s="508"/>
      <c r="CK25" s="508"/>
      <c r="CL25" s="508"/>
      <c r="CM25" s="508"/>
      <c r="CN25" s="508"/>
      <c r="CO25" s="508"/>
      <c r="CP25" s="508"/>
      <c r="CQ25" s="508"/>
      <c r="CR25" s="508"/>
      <c r="CS25" s="509"/>
      <c r="CT25" s="398"/>
      <c r="CU25" s="399"/>
      <c r="CV25" s="399"/>
      <c r="CW25" s="399"/>
      <c r="CX25" s="399"/>
      <c r="CY25" s="399"/>
      <c r="CZ25" s="399"/>
      <c r="DA25" s="400"/>
      <c r="DB25" s="398"/>
      <c r="DC25" s="399"/>
      <c r="DD25" s="399"/>
      <c r="DE25" s="399"/>
      <c r="DF25" s="399"/>
      <c r="DG25" s="399"/>
      <c r="DH25" s="399"/>
      <c r="DI25" s="400"/>
    </row>
    <row r="26" spans="1:113" ht="18.75" customHeight="1" x14ac:dyDescent="0.15">
      <c r="A26" s="160"/>
      <c r="B26" s="538"/>
      <c r="C26" s="539"/>
      <c r="D26" s="540"/>
      <c r="E26" s="451" t="s">
        <v>171</v>
      </c>
      <c r="F26" s="431"/>
      <c r="G26" s="431"/>
      <c r="H26" s="431"/>
      <c r="I26" s="431"/>
      <c r="J26" s="431"/>
      <c r="K26" s="432"/>
      <c r="L26" s="452">
        <v>1</v>
      </c>
      <c r="M26" s="453"/>
      <c r="N26" s="453"/>
      <c r="O26" s="453"/>
      <c r="P26" s="492"/>
      <c r="Q26" s="452">
        <v>5532</v>
      </c>
      <c r="R26" s="453"/>
      <c r="S26" s="453"/>
      <c r="T26" s="453"/>
      <c r="U26" s="453"/>
      <c r="V26" s="492"/>
      <c r="W26" s="551"/>
      <c r="X26" s="539"/>
      <c r="Y26" s="540"/>
      <c r="Z26" s="451" t="s">
        <v>172</v>
      </c>
      <c r="AA26" s="561"/>
      <c r="AB26" s="561"/>
      <c r="AC26" s="561"/>
      <c r="AD26" s="561"/>
      <c r="AE26" s="561"/>
      <c r="AF26" s="561"/>
      <c r="AG26" s="562"/>
      <c r="AH26" s="452">
        <v>1</v>
      </c>
      <c r="AI26" s="453"/>
      <c r="AJ26" s="453"/>
      <c r="AK26" s="453"/>
      <c r="AL26" s="492"/>
      <c r="AM26" s="452" t="s">
        <v>173</v>
      </c>
      <c r="AN26" s="453"/>
      <c r="AO26" s="453"/>
      <c r="AP26" s="453"/>
      <c r="AQ26" s="453"/>
      <c r="AR26" s="492"/>
      <c r="AS26" s="452" t="s">
        <v>173</v>
      </c>
      <c r="AT26" s="453"/>
      <c r="AU26" s="453"/>
      <c r="AV26" s="453"/>
      <c r="AW26" s="453"/>
      <c r="AX26" s="454"/>
      <c r="AY26" s="404" t="s">
        <v>174</v>
      </c>
      <c r="AZ26" s="405"/>
      <c r="BA26" s="405"/>
      <c r="BB26" s="405"/>
      <c r="BC26" s="405"/>
      <c r="BD26" s="405"/>
      <c r="BE26" s="405"/>
      <c r="BF26" s="405"/>
      <c r="BG26" s="405"/>
      <c r="BH26" s="405"/>
      <c r="BI26" s="405"/>
      <c r="BJ26" s="405"/>
      <c r="BK26" s="405"/>
      <c r="BL26" s="405"/>
      <c r="BM26" s="406"/>
      <c r="BN26" s="401" t="s">
        <v>133</v>
      </c>
      <c r="BO26" s="402"/>
      <c r="BP26" s="402"/>
      <c r="BQ26" s="402"/>
      <c r="BR26" s="402"/>
      <c r="BS26" s="402"/>
      <c r="BT26" s="402"/>
      <c r="BU26" s="403"/>
      <c r="BV26" s="401" t="s">
        <v>133</v>
      </c>
      <c r="BW26" s="402"/>
      <c r="BX26" s="402"/>
      <c r="BY26" s="402"/>
      <c r="BZ26" s="402"/>
      <c r="CA26" s="402"/>
      <c r="CB26" s="402"/>
      <c r="CC26" s="403"/>
      <c r="CD26" s="173"/>
      <c r="CE26" s="508"/>
      <c r="CF26" s="508"/>
      <c r="CG26" s="508"/>
      <c r="CH26" s="508"/>
      <c r="CI26" s="508"/>
      <c r="CJ26" s="508"/>
      <c r="CK26" s="508"/>
      <c r="CL26" s="508"/>
      <c r="CM26" s="508"/>
      <c r="CN26" s="508"/>
      <c r="CO26" s="508"/>
      <c r="CP26" s="508"/>
      <c r="CQ26" s="508"/>
      <c r="CR26" s="508"/>
      <c r="CS26" s="509"/>
      <c r="CT26" s="398"/>
      <c r="CU26" s="399"/>
      <c r="CV26" s="399"/>
      <c r="CW26" s="399"/>
      <c r="CX26" s="399"/>
      <c r="CY26" s="399"/>
      <c r="CZ26" s="399"/>
      <c r="DA26" s="400"/>
      <c r="DB26" s="398"/>
      <c r="DC26" s="399"/>
      <c r="DD26" s="399"/>
      <c r="DE26" s="399"/>
      <c r="DF26" s="399"/>
      <c r="DG26" s="399"/>
      <c r="DH26" s="399"/>
      <c r="DI26" s="400"/>
    </row>
    <row r="27" spans="1:113" ht="18.75" customHeight="1" thickBot="1" x14ac:dyDescent="0.2">
      <c r="A27" s="160"/>
      <c r="B27" s="538"/>
      <c r="C27" s="539"/>
      <c r="D27" s="540"/>
      <c r="E27" s="451" t="s">
        <v>175</v>
      </c>
      <c r="F27" s="431"/>
      <c r="G27" s="431"/>
      <c r="H27" s="431"/>
      <c r="I27" s="431"/>
      <c r="J27" s="431"/>
      <c r="K27" s="432"/>
      <c r="L27" s="452">
        <v>1</v>
      </c>
      <c r="M27" s="453"/>
      <c r="N27" s="453"/>
      <c r="O27" s="453"/>
      <c r="P27" s="492"/>
      <c r="Q27" s="452">
        <v>3157</v>
      </c>
      <c r="R27" s="453"/>
      <c r="S27" s="453"/>
      <c r="T27" s="453"/>
      <c r="U27" s="453"/>
      <c r="V27" s="492"/>
      <c r="W27" s="551"/>
      <c r="X27" s="539"/>
      <c r="Y27" s="540"/>
      <c r="Z27" s="451" t="s">
        <v>176</v>
      </c>
      <c r="AA27" s="431"/>
      <c r="AB27" s="431"/>
      <c r="AC27" s="431"/>
      <c r="AD27" s="431"/>
      <c r="AE27" s="431"/>
      <c r="AF27" s="431"/>
      <c r="AG27" s="432"/>
      <c r="AH27" s="452" t="s">
        <v>177</v>
      </c>
      <c r="AI27" s="453"/>
      <c r="AJ27" s="453"/>
      <c r="AK27" s="453"/>
      <c r="AL27" s="492"/>
      <c r="AM27" s="452" t="s">
        <v>178</v>
      </c>
      <c r="AN27" s="453"/>
      <c r="AO27" s="453"/>
      <c r="AP27" s="453"/>
      <c r="AQ27" s="453"/>
      <c r="AR27" s="492"/>
      <c r="AS27" s="452" t="s">
        <v>133</v>
      </c>
      <c r="AT27" s="453"/>
      <c r="AU27" s="453"/>
      <c r="AV27" s="453"/>
      <c r="AW27" s="453"/>
      <c r="AX27" s="454"/>
      <c r="AY27" s="493" t="s">
        <v>179</v>
      </c>
      <c r="AZ27" s="494"/>
      <c r="BA27" s="494"/>
      <c r="BB27" s="494"/>
      <c r="BC27" s="494"/>
      <c r="BD27" s="494"/>
      <c r="BE27" s="494"/>
      <c r="BF27" s="494"/>
      <c r="BG27" s="494"/>
      <c r="BH27" s="494"/>
      <c r="BI27" s="494"/>
      <c r="BJ27" s="494"/>
      <c r="BK27" s="494"/>
      <c r="BL27" s="494"/>
      <c r="BM27" s="495"/>
      <c r="BN27" s="574" t="s">
        <v>177</v>
      </c>
      <c r="BO27" s="575"/>
      <c r="BP27" s="575"/>
      <c r="BQ27" s="575"/>
      <c r="BR27" s="575"/>
      <c r="BS27" s="575"/>
      <c r="BT27" s="575"/>
      <c r="BU27" s="576"/>
      <c r="BV27" s="574" t="s">
        <v>133</v>
      </c>
      <c r="BW27" s="575"/>
      <c r="BX27" s="575"/>
      <c r="BY27" s="575"/>
      <c r="BZ27" s="575"/>
      <c r="CA27" s="575"/>
      <c r="CB27" s="575"/>
      <c r="CC27" s="576"/>
      <c r="CD27" s="175"/>
      <c r="CE27" s="508"/>
      <c r="CF27" s="508"/>
      <c r="CG27" s="508"/>
      <c r="CH27" s="508"/>
      <c r="CI27" s="508"/>
      <c r="CJ27" s="508"/>
      <c r="CK27" s="508"/>
      <c r="CL27" s="508"/>
      <c r="CM27" s="508"/>
      <c r="CN27" s="508"/>
      <c r="CO27" s="508"/>
      <c r="CP27" s="508"/>
      <c r="CQ27" s="508"/>
      <c r="CR27" s="508"/>
      <c r="CS27" s="509"/>
      <c r="CT27" s="398"/>
      <c r="CU27" s="399"/>
      <c r="CV27" s="399"/>
      <c r="CW27" s="399"/>
      <c r="CX27" s="399"/>
      <c r="CY27" s="399"/>
      <c r="CZ27" s="399"/>
      <c r="DA27" s="400"/>
      <c r="DB27" s="398"/>
      <c r="DC27" s="399"/>
      <c r="DD27" s="399"/>
      <c r="DE27" s="399"/>
      <c r="DF27" s="399"/>
      <c r="DG27" s="399"/>
      <c r="DH27" s="399"/>
      <c r="DI27" s="400"/>
    </row>
    <row r="28" spans="1:113" ht="18.75" customHeight="1" x14ac:dyDescent="0.15">
      <c r="A28" s="160"/>
      <c r="B28" s="538"/>
      <c r="C28" s="539"/>
      <c r="D28" s="540"/>
      <c r="E28" s="451" t="s">
        <v>180</v>
      </c>
      <c r="F28" s="431"/>
      <c r="G28" s="431"/>
      <c r="H28" s="431"/>
      <c r="I28" s="431"/>
      <c r="J28" s="431"/>
      <c r="K28" s="432"/>
      <c r="L28" s="452">
        <v>1</v>
      </c>
      <c r="M28" s="453"/>
      <c r="N28" s="453"/>
      <c r="O28" s="453"/>
      <c r="P28" s="492"/>
      <c r="Q28" s="452">
        <v>2605</v>
      </c>
      <c r="R28" s="453"/>
      <c r="S28" s="453"/>
      <c r="T28" s="453"/>
      <c r="U28" s="453"/>
      <c r="V28" s="492"/>
      <c r="W28" s="551"/>
      <c r="X28" s="539"/>
      <c r="Y28" s="540"/>
      <c r="Z28" s="451" t="s">
        <v>181</v>
      </c>
      <c r="AA28" s="431"/>
      <c r="AB28" s="431"/>
      <c r="AC28" s="431"/>
      <c r="AD28" s="431"/>
      <c r="AE28" s="431"/>
      <c r="AF28" s="431"/>
      <c r="AG28" s="432"/>
      <c r="AH28" s="452" t="s">
        <v>133</v>
      </c>
      <c r="AI28" s="453"/>
      <c r="AJ28" s="453"/>
      <c r="AK28" s="453"/>
      <c r="AL28" s="492"/>
      <c r="AM28" s="452" t="s">
        <v>133</v>
      </c>
      <c r="AN28" s="453"/>
      <c r="AO28" s="453"/>
      <c r="AP28" s="453"/>
      <c r="AQ28" s="453"/>
      <c r="AR28" s="492"/>
      <c r="AS28" s="452" t="s">
        <v>133</v>
      </c>
      <c r="AT28" s="453"/>
      <c r="AU28" s="453"/>
      <c r="AV28" s="453"/>
      <c r="AW28" s="453"/>
      <c r="AX28" s="454"/>
      <c r="AY28" s="577" t="s">
        <v>182</v>
      </c>
      <c r="AZ28" s="578"/>
      <c r="BA28" s="578"/>
      <c r="BB28" s="579"/>
      <c r="BC28" s="361" t="s">
        <v>42</v>
      </c>
      <c r="BD28" s="362"/>
      <c r="BE28" s="362"/>
      <c r="BF28" s="362"/>
      <c r="BG28" s="362"/>
      <c r="BH28" s="362"/>
      <c r="BI28" s="362"/>
      <c r="BJ28" s="362"/>
      <c r="BK28" s="362"/>
      <c r="BL28" s="362"/>
      <c r="BM28" s="363"/>
      <c r="BN28" s="364">
        <v>687224</v>
      </c>
      <c r="BO28" s="365"/>
      <c r="BP28" s="365"/>
      <c r="BQ28" s="365"/>
      <c r="BR28" s="365"/>
      <c r="BS28" s="365"/>
      <c r="BT28" s="365"/>
      <c r="BU28" s="366"/>
      <c r="BV28" s="364">
        <v>687382</v>
      </c>
      <c r="BW28" s="365"/>
      <c r="BX28" s="365"/>
      <c r="BY28" s="365"/>
      <c r="BZ28" s="365"/>
      <c r="CA28" s="365"/>
      <c r="CB28" s="365"/>
      <c r="CC28" s="366"/>
      <c r="CD28" s="173"/>
      <c r="CE28" s="508"/>
      <c r="CF28" s="508"/>
      <c r="CG28" s="508"/>
      <c r="CH28" s="508"/>
      <c r="CI28" s="508"/>
      <c r="CJ28" s="508"/>
      <c r="CK28" s="508"/>
      <c r="CL28" s="508"/>
      <c r="CM28" s="508"/>
      <c r="CN28" s="508"/>
      <c r="CO28" s="508"/>
      <c r="CP28" s="508"/>
      <c r="CQ28" s="508"/>
      <c r="CR28" s="508"/>
      <c r="CS28" s="509"/>
      <c r="CT28" s="398"/>
      <c r="CU28" s="399"/>
      <c r="CV28" s="399"/>
      <c r="CW28" s="399"/>
      <c r="CX28" s="399"/>
      <c r="CY28" s="399"/>
      <c r="CZ28" s="399"/>
      <c r="DA28" s="400"/>
      <c r="DB28" s="398"/>
      <c r="DC28" s="399"/>
      <c r="DD28" s="399"/>
      <c r="DE28" s="399"/>
      <c r="DF28" s="399"/>
      <c r="DG28" s="399"/>
      <c r="DH28" s="399"/>
      <c r="DI28" s="400"/>
    </row>
    <row r="29" spans="1:113" ht="18.75" customHeight="1" x14ac:dyDescent="0.15">
      <c r="A29" s="160"/>
      <c r="B29" s="538"/>
      <c r="C29" s="539"/>
      <c r="D29" s="540"/>
      <c r="E29" s="451" t="s">
        <v>183</v>
      </c>
      <c r="F29" s="431"/>
      <c r="G29" s="431"/>
      <c r="H29" s="431"/>
      <c r="I29" s="431"/>
      <c r="J29" s="431"/>
      <c r="K29" s="432"/>
      <c r="L29" s="452">
        <v>10</v>
      </c>
      <c r="M29" s="453"/>
      <c r="N29" s="453"/>
      <c r="O29" s="453"/>
      <c r="P29" s="492"/>
      <c r="Q29" s="452">
        <v>2373</v>
      </c>
      <c r="R29" s="453"/>
      <c r="S29" s="453"/>
      <c r="T29" s="453"/>
      <c r="U29" s="453"/>
      <c r="V29" s="492"/>
      <c r="W29" s="552"/>
      <c r="X29" s="553"/>
      <c r="Y29" s="554"/>
      <c r="Z29" s="451" t="s">
        <v>184</v>
      </c>
      <c r="AA29" s="431"/>
      <c r="AB29" s="431"/>
      <c r="AC29" s="431"/>
      <c r="AD29" s="431"/>
      <c r="AE29" s="431"/>
      <c r="AF29" s="431"/>
      <c r="AG29" s="432"/>
      <c r="AH29" s="452">
        <v>111</v>
      </c>
      <c r="AI29" s="453"/>
      <c r="AJ29" s="453"/>
      <c r="AK29" s="453"/>
      <c r="AL29" s="492"/>
      <c r="AM29" s="452">
        <v>301809</v>
      </c>
      <c r="AN29" s="453"/>
      <c r="AO29" s="453"/>
      <c r="AP29" s="453"/>
      <c r="AQ29" s="453"/>
      <c r="AR29" s="492"/>
      <c r="AS29" s="452">
        <v>2719</v>
      </c>
      <c r="AT29" s="453"/>
      <c r="AU29" s="453"/>
      <c r="AV29" s="453"/>
      <c r="AW29" s="453"/>
      <c r="AX29" s="454"/>
      <c r="AY29" s="580"/>
      <c r="AZ29" s="581"/>
      <c r="BA29" s="581"/>
      <c r="BB29" s="582"/>
      <c r="BC29" s="435" t="s">
        <v>185</v>
      </c>
      <c r="BD29" s="436"/>
      <c r="BE29" s="436"/>
      <c r="BF29" s="436"/>
      <c r="BG29" s="436"/>
      <c r="BH29" s="436"/>
      <c r="BI29" s="436"/>
      <c r="BJ29" s="436"/>
      <c r="BK29" s="436"/>
      <c r="BL29" s="436"/>
      <c r="BM29" s="437"/>
      <c r="BN29" s="401">
        <v>60511</v>
      </c>
      <c r="BO29" s="402"/>
      <c r="BP29" s="402"/>
      <c r="BQ29" s="402"/>
      <c r="BR29" s="402"/>
      <c r="BS29" s="402"/>
      <c r="BT29" s="402"/>
      <c r="BU29" s="403"/>
      <c r="BV29" s="401">
        <v>60419</v>
      </c>
      <c r="BW29" s="402"/>
      <c r="BX29" s="402"/>
      <c r="BY29" s="402"/>
      <c r="BZ29" s="402"/>
      <c r="CA29" s="402"/>
      <c r="CB29" s="402"/>
      <c r="CC29" s="403"/>
      <c r="CD29" s="175"/>
      <c r="CE29" s="508"/>
      <c r="CF29" s="508"/>
      <c r="CG29" s="508"/>
      <c r="CH29" s="508"/>
      <c r="CI29" s="508"/>
      <c r="CJ29" s="508"/>
      <c r="CK29" s="508"/>
      <c r="CL29" s="508"/>
      <c r="CM29" s="508"/>
      <c r="CN29" s="508"/>
      <c r="CO29" s="508"/>
      <c r="CP29" s="508"/>
      <c r="CQ29" s="508"/>
      <c r="CR29" s="508"/>
      <c r="CS29" s="509"/>
      <c r="CT29" s="398"/>
      <c r="CU29" s="399"/>
      <c r="CV29" s="399"/>
      <c r="CW29" s="399"/>
      <c r="CX29" s="399"/>
      <c r="CY29" s="399"/>
      <c r="CZ29" s="399"/>
      <c r="DA29" s="400"/>
      <c r="DB29" s="398"/>
      <c r="DC29" s="399"/>
      <c r="DD29" s="399"/>
      <c r="DE29" s="399"/>
      <c r="DF29" s="399"/>
      <c r="DG29" s="399"/>
      <c r="DH29" s="399"/>
      <c r="DI29" s="400"/>
    </row>
    <row r="30" spans="1:113" ht="18.75" customHeight="1" thickBot="1" x14ac:dyDescent="0.2">
      <c r="A30" s="160"/>
      <c r="B30" s="541"/>
      <c r="C30" s="542"/>
      <c r="D30" s="543"/>
      <c r="E30" s="455"/>
      <c r="F30" s="456"/>
      <c r="G30" s="456"/>
      <c r="H30" s="456"/>
      <c r="I30" s="456"/>
      <c r="J30" s="456"/>
      <c r="K30" s="457"/>
      <c r="L30" s="555"/>
      <c r="M30" s="556"/>
      <c r="N30" s="556"/>
      <c r="O30" s="556"/>
      <c r="P30" s="557"/>
      <c r="Q30" s="555"/>
      <c r="R30" s="556"/>
      <c r="S30" s="556"/>
      <c r="T30" s="556"/>
      <c r="U30" s="556"/>
      <c r="V30" s="557"/>
      <c r="W30" s="558" t="s">
        <v>186</v>
      </c>
      <c r="X30" s="559"/>
      <c r="Y30" s="559"/>
      <c r="Z30" s="559"/>
      <c r="AA30" s="559"/>
      <c r="AB30" s="559"/>
      <c r="AC30" s="559"/>
      <c r="AD30" s="559"/>
      <c r="AE30" s="559"/>
      <c r="AF30" s="559"/>
      <c r="AG30" s="560"/>
      <c r="AH30" s="517">
        <v>93.1</v>
      </c>
      <c r="AI30" s="518"/>
      <c r="AJ30" s="518"/>
      <c r="AK30" s="518"/>
      <c r="AL30" s="518"/>
      <c r="AM30" s="518"/>
      <c r="AN30" s="518"/>
      <c r="AO30" s="518"/>
      <c r="AP30" s="518"/>
      <c r="AQ30" s="518"/>
      <c r="AR30" s="518"/>
      <c r="AS30" s="518"/>
      <c r="AT30" s="518"/>
      <c r="AU30" s="518"/>
      <c r="AV30" s="518"/>
      <c r="AW30" s="518"/>
      <c r="AX30" s="520"/>
      <c r="AY30" s="583"/>
      <c r="AZ30" s="584"/>
      <c r="BA30" s="584"/>
      <c r="BB30" s="585"/>
      <c r="BC30" s="571" t="s">
        <v>44</v>
      </c>
      <c r="BD30" s="572"/>
      <c r="BE30" s="572"/>
      <c r="BF30" s="572"/>
      <c r="BG30" s="572"/>
      <c r="BH30" s="572"/>
      <c r="BI30" s="572"/>
      <c r="BJ30" s="572"/>
      <c r="BK30" s="572"/>
      <c r="BL30" s="572"/>
      <c r="BM30" s="573"/>
      <c r="BN30" s="574">
        <v>408855</v>
      </c>
      <c r="BO30" s="575"/>
      <c r="BP30" s="575"/>
      <c r="BQ30" s="575"/>
      <c r="BR30" s="575"/>
      <c r="BS30" s="575"/>
      <c r="BT30" s="575"/>
      <c r="BU30" s="576"/>
      <c r="BV30" s="574">
        <v>168540</v>
      </c>
      <c r="BW30" s="575"/>
      <c r="BX30" s="575"/>
      <c r="BY30" s="575"/>
      <c r="BZ30" s="575"/>
      <c r="CA30" s="575"/>
      <c r="CB30" s="575"/>
      <c r="CC30" s="576"/>
      <c r="CD30" s="176"/>
      <c r="CE30" s="177"/>
      <c r="CF30" s="177"/>
      <c r="CG30" s="177"/>
      <c r="CH30" s="177"/>
      <c r="CI30" s="177"/>
      <c r="CJ30" s="177"/>
      <c r="CK30" s="177"/>
      <c r="CL30" s="177"/>
      <c r="CM30" s="177"/>
      <c r="CN30" s="177"/>
      <c r="CO30" s="177"/>
      <c r="CP30" s="177"/>
      <c r="CQ30" s="177"/>
      <c r="CR30" s="177"/>
      <c r="CS30" s="178"/>
      <c r="CT30" s="179"/>
      <c r="CU30" s="180"/>
      <c r="CV30" s="180"/>
      <c r="CW30" s="180"/>
      <c r="CX30" s="180"/>
      <c r="CY30" s="180"/>
      <c r="CZ30" s="180"/>
      <c r="DA30" s="181"/>
      <c r="DB30" s="179"/>
      <c r="DC30" s="180"/>
      <c r="DD30" s="180"/>
      <c r="DE30" s="180"/>
      <c r="DF30" s="180"/>
      <c r="DG30" s="180"/>
      <c r="DH30" s="180"/>
      <c r="DI30" s="181"/>
    </row>
    <row r="31" spans="1:113" ht="13.5" customHeight="1" x14ac:dyDescent="0.15">
      <c r="A31" s="160"/>
      <c r="B31" s="182"/>
      <c r="DI31" s="183"/>
    </row>
    <row r="32" spans="1:113" ht="13.5" customHeight="1" x14ac:dyDescent="0.15">
      <c r="A32" s="160"/>
      <c r="B32" s="184"/>
      <c r="C32" s="160" t="s">
        <v>187</v>
      </c>
      <c r="D32" s="160"/>
      <c r="E32" s="160"/>
      <c r="U32" s="159" t="s">
        <v>188</v>
      </c>
      <c r="AM32" s="159" t="s">
        <v>189</v>
      </c>
      <c r="BE32" s="159" t="s">
        <v>190</v>
      </c>
      <c r="BW32" s="159" t="s">
        <v>191</v>
      </c>
      <c r="CO32" s="159" t="s">
        <v>192</v>
      </c>
      <c r="DI32" s="183"/>
    </row>
    <row r="33" spans="1:113" ht="13.5" customHeight="1" x14ac:dyDescent="0.15">
      <c r="A33" s="160"/>
      <c r="B33" s="184"/>
      <c r="C33" s="425" t="s">
        <v>193</v>
      </c>
      <c r="D33" s="425"/>
      <c r="E33" s="390" t="s">
        <v>194</v>
      </c>
      <c r="F33" s="390"/>
      <c r="G33" s="390"/>
      <c r="H33" s="390"/>
      <c r="I33" s="390"/>
      <c r="J33" s="390"/>
      <c r="K33" s="390"/>
      <c r="L33" s="390"/>
      <c r="M33" s="390"/>
      <c r="N33" s="390"/>
      <c r="O33" s="390"/>
      <c r="P33" s="390"/>
      <c r="Q33" s="390"/>
      <c r="R33" s="390"/>
      <c r="S33" s="390"/>
      <c r="T33" s="185"/>
      <c r="U33" s="425" t="s">
        <v>193</v>
      </c>
      <c r="V33" s="425"/>
      <c r="W33" s="390" t="s">
        <v>194</v>
      </c>
      <c r="X33" s="390"/>
      <c r="Y33" s="390"/>
      <c r="Z33" s="390"/>
      <c r="AA33" s="390"/>
      <c r="AB33" s="390"/>
      <c r="AC33" s="390"/>
      <c r="AD33" s="390"/>
      <c r="AE33" s="390"/>
      <c r="AF33" s="390"/>
      <c r="AG33" s="390"/>
      <c r="AH33" s="390"/>
      <c r="AI33" s="390"/>
      <c r="AJ33" s="390"/>
      <c r="AK33" s="390"/>
      <c r="AL33" s="185"/>
      <c r="AM33" s="425" t="s">
        <v>193</v>
      </c>
      <c r="AN33" s="425"/>
      <c r="AO33" s="390" t="s">
        <v>194</v>
      </c>
      <c r="AP33" s="390"/>
      <c r="AQ33" s="390"/>
      <c r="AR33" s="390"/>
      <c r="AS33" s="390"/>
      <c r="AT33" s="390"/>
      <c r="AU33" s="390"/>
      <c r="AV33" s="390"/>
      <c r="AW33" s="390"/>
      <c r="AX33" s="390"/>
      <c r="AY33" s="390"/>
      <c r="AZ33" s="390"/>
      <c r="BA33" s="390"/>
      <c r="BB33" s="390"/>
      <c r="BC33" s="390"/>
      <c r="BD33" s="186"/>
      <c r="BE33" s="390" t="s">
        <v>195</v>
      </c>
      <c r="BF33" s="390"/>
      <c r="BG33" s="390" t="s">
        <v>196</v>
      </c>
      <c r="BH33" s="390"/>
      <c r="BI33" s="390"/>
      <c r="BJ33" s="390"/>
      <c r="BK33" s="390"/>
      <c r="BL33" s="390"/>
      <c r="BM33" s="390"/>
      <c r="BN33" s="390"/>
      <c r="BO33" s="390"/>
      <c r="BP33" s="390"/>
      <c r="BQ33" s="390"/>
      <c r="BR33" s="390"/>
      <c r="BS33" s="390"/>
      <c r="BT33" s="390"/>
      <c r="BU33" s="390"/>
      <c r="BV33" s="186"/>
      <c r="BW33" s="425" t="s">
        <v>195</v>
      </c>
      <c r="BX33" s="425"/>
      <c r="BY33" s="390" t="s">
        <v>197</v>
      </c>
      <c r="BZ33" s="390"/>
      <c r="CA33" s="390"/>
      <c r="CB33" s="390"/>
      <c r="CC33" s="390"/>
      <c r="CD33" s="390"/>
      <c r="CE33" s="390"/>
      <c r="CF33" s="390"/>
      <c r="CG33" s="390"/>
      <c r="CH33" s="390"/>
      <c r="CI33" s="390"/>
      <c r="CJ33" s="390"/>
      <c r="CK33" s="390"/>
      <c r="CL33" s="390"/>
      <c r="CM33" s="390"/>
      <c r="CN33" s="185"/>
      <c r="CO33" s="425" t="s">
        <v>193</v>
      </c>
      <c r="CP33" s="425"/>
      <c r="CQ33" s="390" t="s">
        <v>198</v>
      </c>
      <c r="CR33" s="390"/>
      <c r="CS33" s="390"/>
      <c r="CT33" s="390"/>
      <c r="CU33" s="390"/>
      <c r="CV33" s="390"/>
      <c r="CW33" s="390"/>
      <c r="CX33" s="390"/>
      <c r="CY33" s="390"/>
      <c r="CZ33" s="390"/>
      <c r="DA33" s="390"/>
      <c r="DB33" s="390"/>
      <c r="DC33" s="390"/>
      <c r="DD33" s="390"/>
      <c r="DE33" s="390"/>
      <c r="DF33" s="185"/>
      <c r="DG33" s="586" t="s">
        <v>199</v>
      </c>
      <c r="DH33" s="586"/>
      <c r="DI33" s="187"/>
    </row>
    <row r="34" spans="1:113" ht="32.25" customHeight="1" x14ac:dyDescent="0.15">
      <c r="A34" s="160"/>
      <c r="B34" s="184"/>
      <c r="C34" s="587">
        <f>IF(E34="","",1)</f>
        <v>1</v>
      </c>
      <c r="D34" s="587"/>
      <c r="E34" s="588" t="str">
        <f>IF('各会計、関係団体の財政状況及び健全化判断比率'!B7="","",'各会計、関係団体の財政状況及び健全化判断比率'!B7)</f>
        <v>一般会計</v>
      </c>
      <c r="F34" s="588"/>
      <c r="G34" s="588"/>
      <c r="H34" s="588"/>
      <c r="I34" s="588"/>
      <c r="J34" s="588"/>
      <c r="K34" s="588"/>
      <c r="L34" s="588"/>
      <c r="M34" s="588"/>
      <c r="N34" s="588"/>
      <c r="O34" s="588"/>
      <c r="P34" s="588"/>
      <c r="Q34" s="588"/>
      <c r="R34" s="588"/>
      <c r="S34" s="588"/>
      <c r="T34" s="160"/>
      <c r="U34" s="587">
        <f>IF(W34="","",MAX(C34:D43)+1)</f>
        <v>2</v>
      </c>
      <c r="V34" s="587"/>
      <c r="W34" s="588" t="str">
        <f>IF('各会計、関係団体の財政状況及び健全化判断比率'!B28="","",'各会計、関係団体の財政状況及び健全化判断比率'!B28)</f>
        <v>国民健康保険特別会計</v>
      </c>
      <c r="X34" s="588"/>
      <c r="Y34" s="588"/>
      <c r="Z34" s="588"/>
      <c r="AA34" s="588"/>
      <c r="AB34" s="588"/>
      <c r="AC34" s="588"/>
      <c r="AD34" s="588"/>
      <c r="AE34" s="588"/>
      <c r="AF34" s="588"/>
      <c r="AG34" s="588"/>
      <c r="AH34" s="588"/>
      <c r="AI34" s="588"/>
      <c r="AJ34" s="588"/>
      <c r="AK34" s="588"/>
      <c r="AL34" s="160"/>
      <c r="AM34" s="587">
        <f>IF(AO34="","",MAX(C34:D43,U34:V43)+1)</f>
        <v>5</v>
      </c>
      <c r="AN34" s="587"/>
      <c r="AO34" s="588" t="str">
        <f>IF('各会計、関係団体の財政状況及び健全化判断比率'!B31="","",'各会計、関係団体の財政状況及び健全化判断比率'!B31)</f>
        <v>上水道事業会計</v>
      </c>
      <c r="AP34" s="588"/>
      <c r="AQ34" s="588"/>
      <c r="AR34" s="588"/>
      <c r="AS34" s="588"/>
      <c r="AT34" s="588"/>
      <c r="AU34" s="588"/>
      <c r="AV34" s="588"/>
      <c r="AW34" s="588"/>
      <c r="AX34" s="588"/>
      <c r="AY34" s="588"/>
      <c r="AZ34" s="588"/>
      <c r="BA34" s="588"/>
      <c r="BB34" s="588"/>
      <c r="BC34" s="588"/>
      <c r="BD34" s="160"/>
      <c r="BE34" s="587" t="str">
        <f>IF(BG34="","",MAX(C34:D43,U34:V43,AM34:AN43)+1)</f>
        <v/>
      </c>
      <c r="BF34" s="587"/>
      <c r="BG34" s="588"/>
      <c r="BH34" s="588"/>
      <c r="BI34" s="588"/>
      <c r="BJ34" s="588"/>
      <c r="BK34" s="588"/>
      <c r="BL34" s="588"/>
      <c r="BM34" s="588"/>
      <c r="BN34" s="588"/>
      <c r="BO34" s="588"/>
      <c r="BP34" s="588"/>
      <c r="BQ34" s="588"/>
      <c r="BR34" s="588"/>
      <c r="BS34" s="588"/>
      <c r="BT34" s="588"/>
      <c r="BU34" s="588"/>
      <c r="BV34" s="160"/>
      <c r="BW34" s="587">
        <f>IF(BY34="","",MAX(C34:D43,U34:V43,AM34:AN43,BE34:BF43)+1)</f>
        <v>6</v>
      </c>
      <c r="BX34" s="587"/>
      <c r="BY34" s="588" t="str">
        <f>IF('各会計、関係団体の財政状況及び健全化判断比率'!B68="","",'各会計、関係団体の財政状況及び健全化判断比率'!B68)</f>
        <v>御船地区衛生施設組合</v>
      </c>
      <c r="BZ34" s="588"/>
      <c r="CA34" s="588"/>
      <c r="CB34" s="588"/>
      <c r="CC34" s="588"/>
      <c r="CD34" s="588"/>
      <c r="CE34" s="588"/>
      <c r="CF34" s="588"/>
      <c r="CG34" s="588"/>
      <c r="CH34" s="588"/>
      <c r="CI34" s="588"/>
      <c r="CJ34" s="588"/>
      <c r="CK34" s="588"/>
      <c r="CL34" s="588"/>
      <c r="CM34" s="588"/>
      <c r="CN34" s="160"/>
      <c r="CO34" s="587" t="str">
        <f>IF(CQ34="","",MAX(C34:D43,U34:V43,AM34:AN43,BE34:BF43,BW34:BX43)+1)</f>
        <v/>
      </c>
      <c r="CP34" s="587"/>
      <c r="CQ34" s="588" t="str">
        <f>IF('各会計、関係団体の財政状況及び健全化判断比率'!BS7="","",'各会計、関係団体の財政状況及び健全化判断比率'!BS7)</f>
        <v/>
      </c>
      <c r="CR34" s="588"/>
      <c r="CS34" s="588"/>
      <c r="CT34" s="588"/>
      <c r="CU34" s="588"/>
      <c r="CV34" s="588"/>
      <c r="CW34" s="588"/>
      <c r="CX34" s="588"/>
      <c r="CY34" s="588"/>
      <c r="CZ34" s="588"/>
      <c r="DA34" s="588"/>
      <c r="DB34" s="588"/>
      <c r="DC34" s="588"/>
      <c r="DD34" s="588"/>
      <c r="DE34" s="588"/>
      <c r="DG34" s="589" t="str">
        <f>IF('各会計、関係団体の財政状況及び健全化判断比率'!BR7="","",'各会計、関係団体の財政状況及び健全化判断比率'!BR7)</f>
        <v/>
      </c>
      <c r="DH34" s="589"/>
      <c r="DI34" s="187"/>
    </row>
    <row r="35" spans="1:113" ht="32.25" customHeight="1" x14ac:dyDescent="0.15">
      <c r="A35" s="160"/>
      <c r="B35" s="184"/>
      <c r="C35" s="587" t="str">
        <f>IF(E35="","",C34+1)</f>
        <v/>
      </c>
      <c r="D35" s="587"/>
      <c r="E35" s="588" t="str">
        <f>IF('各会計、関係団体の財政状況及び健全化判断比率'!B8="","",'各会計、関係団体の財政状況及び健全化判断比率'!B8)</f>
        <v/>
      </c>
      <c r="F35" s="588"/>
      <c r="G35" s="588"/>
      <c r="H35" s="588"/>
      <c r="I35" s="588"/>
      <c r="J35" s="588"/>
      <c r="K35" s="588"/>
      <c r="L35" s="588"/>
      <c r="M35" s="588"/>
      <c r="N35" s="588"/>
      <c r="O35" s="588"/>
      <c r="P35" s="588"/>
      <c r="Q35" s="588"/>
      <c r="R35" s="588"/>
      <c r="S35" s="588"/>
      <c r="T35" s="160"/>
      <c r="U35" s="587">
        <f>IF(W35="","",U34+1)</f>
        <v>3</v>
      </c>
      <c r="V35" s="587"/>
      <c r="W35" s="588" t="str">
        <f>IF('各会計、関係団体の財政状況及び健全化判断比率'!B29="","",'各会計、関係団体の財政状況及び健全化判断比率'!B29)</f>
        <v>介護保険特別会計</v>
      </c>
      <c r="X35" s="588"/>
      <c r="Y35" s="588"/>
      <c r="Z35" s="588"/>
      <c r="AA35" s="588"/>
      <c r="AB35" s="588"/>
      <c r="AC35" s="588"/>
      <c r="AD35" s="588"/>
      <c r="AE35" s="588"/>
      <c r="AF35" s="588"/>
      <c r="AG35" s="588"/>
      <c r="AH35" s="588"/>
      <c r="AI35" s="588"/>
      <c r="AJ35" s="588"/>
      <c r="AK35" s="588"/>
      <c r="AL35" s="160"/>
      <c r="AM35" s="587" t="str">
        <f t="shared" ref="AM35:AM43" si="0">IF(AO35="","",AM34+1)</f>
        <v/>
      </c>
      <c r="AN35" s="587"/>
      <c r="AO35" s="588"/>
      <c r="AP35" s="588"/>
      <c r="AQ35" s="588"/>
      <c r="AR35" s="588"/>
      <c r="AS35" s="588"/>
      <c r="AT35" s="588"/>
      <c r="AU35" s="588"/>
      <c r="AV35" s="588"/>
      <c r="AW35" s="588"/>
      <c r="AX35" s="588"/>
      <c r="AY35" s="588"/>
      <c r="AZ35" s="588"/>
      <c r="BA35" s="588"/>
      <c r="BB35" s="588"/>
      <c r="BC35" s="588"/>
      <c r="BD35" s="160"/>
      <c r="BE35" s="587" t="str">
        <f t="shared" ref="BE35:BE43" si="1">IF(BG35="","",BE34+1)</f>
        <v/>
      </c>
      <c r="BF35" s="587"/>
      <c r="BG35" s="588"/>
      <c r="BH35" s="588"/>
      <c r="BI35" s="588"/>
      <c r="BJ35" s="588"/>
      <c r="BK35" s="588"/>
      <c r="BL35" s="588"/>
      <c r="BM35" s="588"/>
      <c r="BN35" s="588"/>
      <c r="BO35" s="588"/>
      <c r="BP35" s="588"/>
      <c r="BQ35" s="588"/>
      <c r="BR35" s="588"/>
      <c r="BS35" s="588"/>
      <c r="BT35" s="588"/>
      <c r="BU35" s="588"/>
      <c r="BV35" s="160"/>
      <c r="BW35" s="587">
        <f t="shared" ref="BW35:BW43" si="2">IF(BY35="","",BW34+1)</f>
        <v>7</v>
      </c>
      <c r="BX35" s="587"/>
      <c r="BY35" s="588" t="str">
        <f>IF('各会計、関係団体の財政状況及び健全化判断比率'!B69="","",'各会計、関係団体の財政状況及び健全化判断比率'!B69)</f>
        <v>御船町・甲佐町衛生施設組合</v>
      </c>
      <c r="BZ35" s="588"/>
      <c r="CA35" s="588"/>
      <c r="CB35" s="588"/>
      <c r="CC35" s="588"/>
      <c r="CD35" s="588"/>
      <c r="CE35" s="588"/>
      <c r="CF35" s="588"/>
      <c r="CG35" s="588"/>
      <c r="CH35" s="588"/>
      <c r="CI35" s="588"/>
      <c r="CJ35" s="588"/>
      <c r="CK35" s="588"/>
      <c r="CL35" s="588"/>
      <c r="CM35" s="588"/>
      <c r="CN35" s="160"/>
      <c r="CO35" s="587" t="str">
        <f t="shared" ref="CO35:CO43" si="3">IF(CQ35="","",CO34+1)</f>
        <v/>
      </c>
      <c r="CP35" s="587"/>
      <c r="CQ35" s="588" t="str">
        <f>IF('各会計、関係団体の財政状況及び健全化判断比率'!BS8="","",'各会計、関係団体の財政状況及び健全化判断比率'!BS8)</f>
        <v/>
      </c>
      <c r="CR35" s="588"/>
      <c r="CS35" s="588"/>
      <c r="CT35" s="588"/>
      <c r="CU35" s="588"/>
      <c r="CV35" s="588"/>
      <c r="CW35" s="588"/>
      <c r="CX35" s="588"/>
      <c r="CY35" s="588"/>
      <c r="CZ35" s="588"/>
      <c r="DA35" s="588"/>
      <c r="DB35" s="588"/>
      <c r="DC35" s="588"/>
      <c r="DD35" s="588"/>
      <c r="DE35" s="588"/>
      <c r="DG35" s="589" t="str">
        <f>IF('各会計、関係団体の財政状況及び健全化判断比率'!BR8="","",'各会計、関係団体の財政状況及び健全化判断比率'!BR8)</f>
        <v/>
      </c>
      <c r="DH35" s="589"/>
      <c r="DI35" s="187"/>
    </row>
    <row r="36" spans="1:113" ht="32.25" customHeight="1" x14ac:dyDescent="0.15">
      <c r="A36" s="160"/>
      <c r="B36" s="184"/>
      <c r="C36" s="587" t="str">
        <f>IF(E36="","",C35+1)</f>
        <v/>
      </c>
      <c r="D36" s="587"/>
      <c r="E36" s="588" t="str">
        <f>IF('各会計、関係団体の財政状況及び健全化判断比率'!B9="","",'各会計、関係団体の財政状況及び健全化判断比率'!B9)</f>
        <v/>
      </c>
      <c r="F36" s="588"/>
      <c r="G36" s="588"/>
      <c r="H36" s="588"/>
      <c r="I36" s="588"/>
      <c r="J36" s="588"/>
      <c r="K36" s="588"/>
      <c r="L36" s="588"/>
      <c r="M36" s="588"/>
      <c r="N36" s="588"/>
      <c r="O36" s="588"/>
      <c r="P36" s="588"/>
      <c r="Q36" s="588"/>
      <c r="R36" s="588"/>
      <c r="S36" s="588"/>
      <c r="T36" s="160"/>
      <c r="U36" s="587">
        <f t="shared" ref="U36:U43" si="4">IF(W36="","",U35+1)</f>
        <v>4</v>
      </c>
      <c r="V36" s="587"/>
      <c r="W36" s="588" t="str">
        <f>IF('各会計、関係団体の財政状況及び健全化判断比率'!B30="","",'各会計、関係団体の財政状況及び健全化判断比率'!B30)</f>
        <v>後期高齢者医療特別会計</v>
      </c>
      <c r="X36" s="588"/>
      <c r="Y36" s="588"/>
      <c r="Z36" s="588"/>
      <c r="AA36" s="588"/>
      <c r="AB36" s="588"/>
      <c r="AC36" s="588"/>
      <c r="AD36" s="588"/>
      <c r="AE36" s="588"/>
      <c r="AF36" s="588"/>
      <c r="AG36" s="588"/>
      <c r="AH36" s="588"/>
      <c r="AI36" s="588"/>
      <c r="AJ36" s="588"/>
      <c r="AK36" s="588"/>
      <c r="AL36" s="160"/>
      <c r="AM36" s="587" t="str">
        <f t="shared" si="0"/>
        <v/>
      </c>
      <c r="AN36" s="587"/>
      <c r="AO36" s="588"/>
      <c r="AP36" s="588"/>
      <c r="AQ36" s="588"/>
      <c r="AR36" s="588"/>
      <c r="AS36" s="588"/>
      <c r="AT36" s="588"/>
      <c r="AU36" s="588"/>
      <c r="AV36" s="588"/>
      <c r="AW36" s="588"/>
      <c r="AX36" s="588"/>
      <c r="AY36" s="588"/>
      <c r="AZ36" s="588"/>
      <c r="BA36" s="588"/>
      <c r="BB36" s="588"/>
      <c r="BC36" s="588"/>
      <c r="BD36" s="160"/>
      <c r="BE36" s="587" t="str">
        <f t="shared" si="1"/>
        <v/>
      </c>
      <c r="BF36" s="587"/>
      <c r="BG36" s="588"/>
      <c r="BH36" s="588"/>
      <c r="BI36" s="588"/>
      <c r="BJ36" s="588"/>
      <c r="BK36" s="588"/>
      <c r="BL36" s="588"/>
      <c r="BM36" s="588"/>
      <c r="BN36" s="588"/>
      <c r="BO36" s="588"/>
      <c r="BP36" s="588"/>
      <c r="BQ36" s="588"/>
      <c r="BR36" s="588"/>
      <c r="BS36" s="588"/>
      <c r="BT36" s="588"/>
      <c r="BU36" s="588"/>
      <c r="BV36" s="160"/>
      <c r="BW36" s="587">
        <f t="shared" si="2"/>
        <v>8</v>
      </c>
      <c r="BX36" s="587"/>
      <c r="BY36" s="588" t="str">
        <f>IF('各会計、関係団体の財政状況及び健全化判断比率'!B70="","",'各会計、関係団体の財政状況及び健全化判断比率'!B70)</f>
        <v>上益城消防組合</v>
      </c>
      <c r="BZ36" s="588"/>
      <c r="CA36" s="588"/>
      <c r="CB36" s="588"/>
      <c r="CC36" s="588"/>
      <c r="CD36" s="588"/>
      <c r="CE36" s="588"/>
      <c r="CF36" s="588"/>
      <c r="CG36" s="588"/>
      <c r="CH36" s="588"/>
      <c r="CI36" s="588"/>
      <c r="CJ36" s="588"/>
      <c r="CK36" s="588"/>
      <c r="CL36" s="588"/>
      <c r="CM36" s="588"/>
      <c r="CN36" s="160"/>
      <c r="CO36" s="587" t="str">
        <f t="shared" si="3"/>
        <v/>
      </c>
      <c r="CP36" s="587"/>
      <c r="CQ36" s="588" t="str">
        <f>IF('各会計、関係団体の財政状況及び健全化判断比率'!BS9="","",'各会計、関係団体の財政状況及び健全化判断比率'!BS9)</f>
        <v/>
      </c>
      <c r="CR36" s="588"/>
      <c r="CS36" s="588"/>
      <c r="CT36" s="588"/>
      <c r="CU36" s="588"/>
      <c r="CV36" s="588"/>
      <c r="CW36" s="588"/>
      <c r="CX36" s="588"/>
      <c r="CY36" s="588"/>
      <c r="CZ36" s="588"/>
      <c r="DA36" s="588"/>
      <c r="DB36" s="588"/>
      <c r="DC36" s="588"/>
      <c r="DD36" s="588"/>
      <c r="DE36" s="588"/>
      <c r="DG36" s="589" t="str">
        <f>IF('各会計、関係団体の財政状況及び健全化判断比率'!BR9="","",'各会計、関係団体の財政状況及び健全化判断比率'!BR9)</f>
        <v/>
      </c>
      <c r="DH36" s="589"/>
      <c r="DI36" s="187"/>
    </row>
    <row r="37" spans="1:113" ht="32.25" customHeight="1" x14ac:dyDescent="0.15">
      <c r="A37" s="160"/>
      <c r="B37" s="184"/>
      <c r="C37" s="587" t="str">
        <f>IF(E37="","",C36+1)</f>
        <v/>
      </c>
      <c r="D37" s="587"/>
      <c r="E37" s="588" t="str">
        <f>IF('各会計、関係団体の財政状況及び健全化判断比率'!B10="","",'各会計、関係団体の財政状況及び健全化判断比率'!B10)</f>
        <v/>
      </c>
      <c r="F37" s="588"/>
      <c r="G37" s="588"/>
      <c r="H37" s="588"/>
      <c r="I37" s="588"/>
      <c r="J37" s="588"/>
      <c r="K37" s="588"/>
      <c r="L37" s="588"/>
      <c r="M37" s="588"/>
      <c r="N37" s="588"/>
      <c r="O37" s="588"/>
      <c r="P37" s="588"/>
      <c r="Q37" s="588"/>
      <c r="R37" s="588"/>
      <c r="S37" s="588"/>
      <c r="T37" s="160"/>
      <c r="U37" s="587" t="str">
        <f t="shared" si="4"/>
        <v/>
      </c>
      <c r="V37" s="587"/>
      <c r="W37" s="588"/>
      <c r="X37" s="588"/>
      <c r="Y37" s="588"/>
      <c r="Z37" s="588"/>
      <c r="AA37" s="588"/>
      <c r="AB37" s="588"/>
      <c r="AC37" s="588"/>
      <c r="AD37" s="588"/>
      <c r="AE37" s="588"/>
      <c r="AF37" s="588"/>
      <c r="AG37" s="588"/>
      <c r="AH37" s="588"/>
      <c r="AI37" s="588"/>
      <c r="AJ37" s="588"/>
      <c r="AK37" s="588"/>
      <c r="AL37" s="160"/>
      <c r="AM37" s="587" t="str">
        <f t="shared" si="0"/>
        <v/>
      </c>
      <c r="AN37" s="587"/>
      <c r="AO37" s="588"/>
      <c r="AP37" s="588"/>
      <c r="AQ37" s="588"/>
      <c r="AR37" s="588"/>
      <c r="AS37" s="588"/>
      <c r="AT37" s="588"/>
      <c r="AU37" s="588"/>
      <c r="AV37" s="588"/>
      <c r="AW37" s="588"/>
      <c r="AX37" s="588"/>
      <c r="AY37" s="588"/>
      <c r="AZ37" s="588"/>
      <c r="BA37" s="588"/>
      <c r="BB37" s="588"/>
      <c r="BC37" s="588"/>
      <c r="BD37" s="160"/>
      <c r="BE37" s="587" t="str">
        <f t="shared" si="1"/>
        <v/>
      </c>
      <c r="BF37" s="587"/>
      <c r="BG37" s="588"/>
      <c r="BH37" s="588"/>
      <c r="BI37" s="588"/>
      <c r="BJ37" s="588"/>
      <c r="BK37" s="588"/>
      <c r="BL37" s="588"/>
      <c r="BM37" s="588"/>
      <c r="BN37" s="588"/>
      <c r="BO37" s="588"/>
      <c r="BP37" s="588"/>
      <c r="BQ37" s="588"/>
      <c r="BR37" s="588"/>
      <c r="BS37" s="588"/>
      <c r="BT37" s="588"/>
      <c r="BU37" s="588"/>
      <c r="BV37" s="160"/>
      <c r="BW37" s="587">
        <f t="shared" si="2"/>
        <v>9</v>
      </c>
      <c r="BX37" s="587"/>
      <c r="BY37" s="588" t="str">
        <f>IF('各会計、関係団体の財政状況及び健全化判断比率'!B71="","",'各会計、関係団体の財政状況及び健全化判断比率'!B71)</f>
        <v>上益城広域連合</v>
      </c>
      <c r="BZ37" s="588"/>
      <c r="CA37" s="588"/>
      <c r="CB37" s="588"/>
      <c r="CC37" s="588"/>
      <c r="CD37" s="588"/>
      <c r="CE37" s="588"/>
      <c r="CF37" s="588"/>
      <c r="CG37" s="588"/>
      <c r="CH37" s="588"/>
      <c r="CI37" s="588"/>
      <c r="CJ37" s="588"/>
      <c r="CK37" s="588"/>
      <c r="CL37" s="588"/>
      <c r="CM37" s="588"/>
      <c r="CN37" s="160"/>
      <c r="CO37" s="587" t="str">
        <f t="shared" si="3"/>
        <v/>
      </c>
      <c r="CP37" s="587"/>
      <c r="CQ37" s="588" t="str">
        <f>IF('各会計、関係団体の財政状況及び健全化判断比率'!BS10="","",'各会計、関係団体の財政状況及び健全化判断比率'!BS10)</f>
        <v/>
      </c>
      <c r="CR37" s="588"/>
      <c r="CS37" s="588"/>
      <c r="CT37" s="588"/>
      <c r="CU37" s="588"/>
      <c r="CV37" s="588"/>
      <c r="CW37" s="588"/>
      <c r="CX37" s="588"/>
      <c r="CY37" s="588"/>
      <c r="CZ37" s="588"/>
      <c r="DA37" s="588"/>
      <c r="DB37" s="588"/>
      <c r="DC37" s="588"/>
      <c r="DD37" s="588"/>
      <c r="DE37" s="588"/>
      <c r="DG37" s="589" t="str">
        <f>IF('各会計、関係団体の財政状況及び健全化判断比率'!BR10="","",'各会計、関係団体の財政状況及び健全化判断比率'!BR10)</f>
        <v/>
      </c>
      <c r="DH37" s="589"/>
      <c r="DI37" s="187"/>
    </row>
    <row r="38" spans="1:113" ht="32.25" customHeight="1" x14ac:dyDescent="0.15">
      <c r="A38" s="160"/>
      <c r="B38" s="184"/>
      <c r="C38" s="587" t="str">
        <f t="shared" ref="C38:C43" si="5">IF(E38="","",C37+1)</f>
        <v/>
      </c>
      <c r="D38" s="587"/>
      <c r="E38" s="588" t="str">
        <f>IF('各会計、関係団体の財政状況及び健全化判断比率'!B11="","",'各会計、関係団体の財政状況及び健全化判断比率'!B11)</f>
        <v/>
      </c>
      <c r="F38" s="588"/>
      <c r="G38" s="588"/>
      <c r="H38" s="588"/>
      <c r="I38" s="588"/>
      <c r="J38" s="588"/>
      <c r="K38" s="588"/>
      <c r="L38" s="588"/>
      <c r="M38" s="588"/>
      <c r="N38" s="588"/>
      <c r="O38" s="588"/>
      <c r="P38" s="588"/>
      <c r="Q38" s="588"/>
      <c r="R38" s="588"/>
      <c r="S38" s="588"/>
      <c r="T38" s="160"/>
      <c r="U38" s="587" t="str">
        <f t="shared" si="4"/>
        <v/>
      </c>
      <c r="V38" s="587"/>
      <c r="W38" s="588"/>
      <c r="X38" s="588"/>
      <c r="Y38" s="588"/>
      <c r="Z38" s="588"/>
      <c r="AA38" s="588"/>
      <c r="AB38" s="588"/>
      <c r="AC38" s="588"/>
      <c r="AD38" s="588"/>
      <c r="AE38" s="588"/>
      <c r="AF38" s="588"/>
      <c r="AG38" s="588"/>
      <c r="AH38" s="588"/>
      <c r="AI38" s="588"/>
      <c r="AJ38" s="588"/>
      <c r="AK38" s="588"/>
      <c r="AL38" s="160"/>
      <c r="AM38" s="587" t="str">
        <f t="shared" si="0"/>
        <v/>
      </c>
      <c r="AN38" s="587"/>
      <c r="AO38" s="588"/>
      <c r="AP38" s="588"/>
      <c r="AQ38" s="588"/>
      <c r="AR38" s="588"/>
      <c r="AS38" s="588"/>
      <c r="AT38" s="588"/>
      <c r="AU38" s="588"/>
      <c r="AV38" s="588"/>
      <c r="AW38" s="588"/>
      <c r="AX38" s="588"/>
      <c r="AY38" s="588"/>
      <c r="AZ38" s="588"/>
      <c r="BA38" s="588"/>
      <c r="BB38" s="588"/>
      <c r="BC38" s="588"/>
      <c r="BD38" s="160"/>
      <c r="BE38" s="587" t="str">
        <f t="shared" si="1"/>
        <v/>
      </c>
      <c r="BF38" s="587"/>
      <c r="BG38" s="588"/>
      <c r="BH38" s="588"/>
      <c r="BI38" s="588"/>
      <c r="BJ38" s="588"/>
      <c r="BK38" s="588"/>
      <c r="BL38" s="588"/>
      <c r="BM38" s="588"/>
      <c r="BN38" s="588"/>
      <c r="BO38" s="588"/>
      <c r="BP38" s="588"/>
      <c r="BQ38" s="588"/>
      <c r="BR38" s="588"/>
      <c r="BS38" s="588"/>
      <c r="BT38" s="588"/>
      <c r="BU38" s="588"/>
      <c r="BV38" s="160"/>
      <c r="BW38" s="587">
        <f t="shared" si="2"/>
        <v>10</v>
      </c>
      <c r="BX38" s="587"/>
      <c r="BY38" s="588" t="str">
        <f>IF('各会計、関係団体の財政状況及び健全化判断比率'!B72="","",'各会計、関係団体の財政状況及び健全化判断比率'!B72)</f>
        <v>熊本県後期高齢者医療広域連合（一般会計）</v>
      </c>
      <c r="BZ38" s="588"/>
      <c r="CA38" s="588"/>
      <c r="CB38" s="588"/>
      <c r="CC38" s="588"/>
      <c r="CD38" s="588"/>
      <c r="CE38" s="588"/>
      <c r="CF38" s="588"/>
      <c r="CG38" s="588"/>
      <c r="CH38" s="588"/>
      <c r="CI38" s="588"/>
      <c r="CJ38" s="588"/>
      <c r="CK38" s="588"/>
      <c r="CL38" s="588"/>
      <c r="CM38" s="588"/>
      <c r="CN38" s="160"/>
      <c r="CO38" s="587" t="str">
        <f t="shared" si="3"/>
        <v/>
      </c>
      <c r="CP38" s="587"/>
      <c r="CQ38" s="588" t="str">
        <f>IF('各会計、関係団体の財政状況及び健全化判断比率'!BS11="","",'各会計、関係団体の財政状況及び健全化判断比率'!BS11)</f>
        <v/>
      </c>
      <c r="CR38" s="588"/>
      <c r="CS38" s="588"/>
      <c r="CT38" s="588"/>
      <c r="CU38" s="588"/>
      <c r="CV38" s="588"/>
      <c r="CW38" s="588"/>
      <c r="CX38" s="588"/>
      <c r="CY38" s="588"/>
      <c r="CZ38" s="588"/>
      <c r="DA38" s="588"/>
      <c r="DB38" s="588"/>
      <c r="DC38" s="588"/>
      <c r="DD38" s="588"/>
      <c r="DE38" s="588"/>
      <c r="DG38" s="589" t="str">
        <f>IF('各会計、関係団体の財政状況及び健全化判断比率'!BR11="","",'各会計、関係団体の財政状況及び健全化判断比率'!BR11)</f>
        <v/>
      </c>
      <c r="DH38" s="589"/>
      <c r="DI38" s="187"/>
    </row>
    <row r="39" spans="1:113" ht="32.25" customHeight="1" x14ac:dyDescent="0.15">
      <c r="A39" s="160"/>
      <c r="B39" s="184"/>
      <c r="C39" s="587" t="str">
        <f t="shared" si="5"/>
        <v/>
      </c>
      <c r="D39" s="587"/>
      <c r="E39" s="588" t="str">
        <f>IF('各会計、関係団体の財政状況及び健全化判断比率'!B12="","",'各会計、関係団体の財政状況及び健全化判断比率'!B12)</f>
        <v/>
      </c>
      <c r="F39" s="588"/>
      <c r="G39" s="588"/>
      <c r="H39" s="588"/>
      <c r="I39" s="588"/>
      <c r="J39" s="588"/>
      <c r="K39" s="588"/>
      <c r="L39" s="588"/>
      <c r="M39" s="588"/>
      <c r="N39" s="588"/>
      <c r="O39" s="588"/>
      <c r="P39" s="588"/>
      <c r="Q39" s="588"/>
      <c r="R39" s="588"/>
      <c r="S39" s="588"/>
      <c r="T39" s="160"/>
      <c r="U39" s="587" t="str">
        <f t="shared" si="4"/>
        <v/>
      </c>
      <c r="V39" s="587"/>
      <c r="W39" s="588"/>
      <c r="X39" s="588"/>
      <c r="Y39" s="588"/>
      <c r="Z39" s="588"/>
      <c r="AA39" s="588"/>
      <c r="AB39" s="588"/>
      <c r="AC39" s="588"/>
      <c r="AD39" s="588"/>
      <c r="AE39" s="588"/>
      <c r="AF39" s="588"/>
      <c r="AG39" s="588"/>
      <c r="AH39" s="588"/>
      <c r="AI39" s="588"/>
      <c r="AJ39" s="588"/>
      <c r="AK39" s="588"/>
      <c r="AL39" s="160"/>
      <c r="AM39" s="587" t="str">
        <f t="shared" si="0"/>
        <v/>
      </c>
      <c r="AN39" s="587"/>
      <c r="AO39" s="588"/>
      <c r="AP39" s="588"/>
      <c r="AQ39" s="588"/>
      <c r="AR39" s="588"/>
      <c r="AS39" s="588"/>
      <c r="AT39" s="588"/>
      <c r="AU39" s="588"/>
      <c r="AV39" s="588"/>
      <c r="AW39" s="588"/>
      <c r="AX39" s="588"/>
      <c r="AY39" s="588"/>
      <c r="AZ39" s="588"/>
      <c r="BA39" s="588"/>
      <c r="BB39" s="588"/>
      <c r="BC39" s="588"/>
      <c r="BD39" s="160"/>
      <c r="BE39" s="587" t="str">
        <f t="shared" si="1"/>
        <v/>
      </c>
      <c r="BF39" s="587"/>
      <c r="BG39" s="588"/>
      <c r="BH39" s="588"/>
      <c r="BI39" s="588"/>
      <c r="BJ39" s="588"/>
      <c r="BK39" s="588"/>
      <c r="BL39" s="588"/>
      <c r="BM39" s="588"/>
      <c r="BN39" s="588"/>
      <c r="BO39" s="588"/>
      <c r="BP39" s="588"/>
      <c r="BQ39" s="588"/>
      <c r="BR39" s="588"/>
      <c r="BS39" s="588"/>
      <c r="BT39" s="588"/>
      <c r="BU39" s="588"/>
      <c r="BV39" s="160"/>
      <c r="BW39" s="587">
        <f t="shared" si="2"/>
        <v>11</v>
      </c>
      <c r="BX39" s="587"/>
      <c r="BY39" s="588" t="str">
        <f>IF('各会計、関係団体の財政状況及び健全化判断比率'!B73="","",'各会計、関係団体の財政状況及び健全化判断比率'!B73)</f>
        <v>熊本県後期高齢者医療広域連合（後期高齢者医療特別会計）</v>
      </c>
      <c r="BZ39" s="588"/>
      <c r="CA39" s="588"/>
      <c r="CB39" s="588"/>
      <c r="CC39" s="588"/>
      <c r="CD39" s="588"/>
      <c r="CE39" s="588"/>
      <c r="CF39" s="588"/>
      <c r="CG39" s="588"/>
      <c r="CH39" s="588"/>
      <c r="CI39" s="588"/>
      <c r="CJ39" s="588"/>
      <c r="CK39" s="588"/>
      <c r="CL39" s="588"/>
      <c r="CM39" s="588"/>
      <c r="CN39" s="160"/>
      <c r="CO39" s="587" t="str">
        <f t="shared" si="3"/>
        <v/>
      </c>
      <c r="CP39" s="587"/>
      <c r="CQ39" s="588" t="str">
        <f>IF('各会計、関係団体の財政状況及び健全化判断比率'!BS12="","",'各会計、関係団体の財政状況及び健全化判断比率'!BS12)</f>
        <v/>
      </c>
      <c r="CR39" s="588"/>
      <c r="CS39" s="588"/>
      <c r="CT39" s="588"/>
      <c r="CU39" s="588"/>
      <c r="CV39" s="588"/>
      <c r="CW39" s="588"/>
      <c r="CX39" s="588"/>
      <c r="CY39" s="588"/>
      <c r="CZ39" s="588"/>
      <c r="DA39" s="588"/>
      <c r="DB39" s="588"/>
      <c r="DC39" s="588"/>
      <c r="DD39" s="588"/>
      <c r="DE39" s="588"/>
      <c r="DG39" s="589" t="str">
        <f>IF('各会計、関係団体の財政状況及び健全化判断比率'!BR12="","",'各会計、関係団体の財政状況及び健全化判断比率'!BR12)</f>
        <v/>
      </c>
      <c r="DH39" s="589"/>
      <c r="DI39" s="187"/>
    </row>
    <row r="40" spans="1:113" ht="32.25" customHeight="1" x14ac:dyDescent="0.15">
      <c r="A40" s="160"/>
      <c r="B40" s="184"/>
      <c r="C40" s="587" t="str">
        <f t="shared" si="5"/>
        <v/>
      </c>
      <c r="D40" s="587"/>
      <c r="E40" s="588" t="str">
        <f>IF('各会計、関係団体の財政状況及び健全化判断比率'!B13="","",'各会計、関係団体の財政状況及び健全化判断比率'!B13)</f>
        <v/>
      </c>
      <c r="F40" s="588"/>
      <c r="G40" s="588"/>
      <c r="H40" s="588"/>
      <c r="I40" s="588"/>
      <c r="J40" s="588"/>
      <c r="K40" s="588"/>
      <c r="L40" s="588"/>
      <c r="M40" s="588"/>
      <c r="N40" s="588"/>
      <c r="O40" s="588"/>
      <c r="P40" s="588"/>
      <c r="Q40" s="588"/>
      <c r="R40" s="588"/>
      <c r="S40" s="588"/>
      <c r="T40" s="160"/>
      <c r="U40" s="587" t="str">
        <f t="shared" si="4"/>
        <v/>
      </c>
      <c r="V40" s="587"/>
      <c r="W40" s="588"/>
      <c r="X40" s="588"/>
      <c r="Y40" s="588"/>
      <c r="Z40" s="588"/>
      <c r="AA40" s="588"/>
      <c r="AB40" s="588"/>
      <c r="AC40" s="588"/>
      <c r="AD40" s="588"/>
      <c r="AE40" s="588"/>
      <c r="AF40" s="588"/>
      <c r="AG40" s="588"/>
      <c r="AH40" s="588"/>
      <c r="AI40" s="588"/>
      <c r="AJ40" s="588"/>
      <c r="AK40" s="588"/>
      <c r="AL40" s="160"/>
      <c r="AM40" s="587" t="str">
        <f t="shared" si="0"/>
        <v/>
      </c>
      <c r="AN40" s="587"/>
      <c r="AO40" s="588"/>
      <c r="AP40" s="588"/>
      <c r="AQ40" s="588"/>
      <c r="AR40" s="588"/>
      <c r="AS40" s="588"/>
      <c r="AT40" s="588"/>
      <c r="AU40" s="588"/>
      <c r="AV40" s="588"/>
      <c r="AW40" s="588"/>
      <c r="AX40" s="588"/>
      <c r="AY40" s="588"/>
      <c r="AZ40" s="588"/>
      <c r="BA40" s="588"/>
      <c r="BB40" s="588"/>
      <c r="BC40" s="588"/>
      <c r="BD40" s="160"/>
      <c r="BE40" s="587" t="str">
        <f t="shared" si="1"/>
        <v/>
      </c>
      <c r="BF40" s="587"/>
      <c r="BG40" s="588"/>
      <c r="BH40" s="588"/>
      <c r="BI40" s="588"/>
      <c r="BJ40" s="588"/>
      <c r="BK40" s="588"/>
      <c r="BL40" s="588"/>
      <c r="BM40" s="588"/>
      <c r="BN40" s="588"/>
      <c r="BO40" s="588"/>
      <c r="BP40" s="588"/>
      <c r="BQ40" s="588"/>
      <c r="BR40" s="588"/>
      <c r="BS40" s="588"/>
      <c r="BT40" s="588"/>
      <c r="BU40" s="588"/>
      <c r="BV40" s="160"/>
      <c r="BW40" s="587" t="str">
        <f t="shared" si="2"/>
        <v/>
      </c>
      <c r="BX40" s="587"/>
      <c r="BY40" s="588" t="str">
        <f>IF('各会計、関係団体の財政状況及び健全化判断比率'!B74="","",'各会計、関係団体の財政状況及び健全化判断比率'!B74)</f>
        <v/>
      </c>
      <c r="BZ40" s="588"/>
      <c r="CA40" s="588"/>
      <c r="CB40" s="588"/>
      <c r="CC40" s="588"/>
      <c r="CD40" s="588"/>
      <c r="CE40" s="588"/>
      <c r="CF40" s="588"/>
      <c r="CG40" s="588"/>
      <c r="CH40" s="588"/>
      <c r="CI40" s="588"/>
      <c r="CJ40" s="588"/>
      <c r="CK40" s="588"/>
      <c r="CL40" s="588"/>
      <c r="CM40" s="588"/>
      <c r="CN40" s="160"/>
      <c r="CO40" s="587" t="str">
        <f t="shared" si="3"/>
        <v/>
      </c>
      <c r="CP40" s="587"/>
      <c r="CQ40" s="588" t="str">
        <f>IF('各会計、関係団体の財政状況及び健全化判断比率'!BS13="","",'各会計、関係団体の財政状況及び健全化判断比率'!BS13)</f>
        <v/>
      </c>
      <c r="CR40" s="588"/>
      <c r="CS40" s="588"/>
      <c r="CT40" s="588"/>
      <c r="CU40" s="588"/>
      <c r="CV40" s="588"/>
      <c r="CW40" s="588"/>
      <c r="CX40" s="588"/>
      <c r="CY40" s="588"/>
      <c r="CZ40" s="588"/>
      <c r="DA40" s="588"/>
      <c r="DB40" s="588"/>
      <c r="DC40" s="588"/>
      <c r="DD40" s="588"/>
      <c r="DE40" s="588"/>
      <c r="DG40" s="589" t="str">
        <f>IF('各会計、関係団体の財政状況及び健全化判断比率'!BR13="","",'各会計、関係団体の財政状況及び健全化判断比率'!BR13)</f>
        <v/>
      </c>
      <c r="DH40" s="589"/>
      <c r="DI40" s="187"/>
    </row>
    <row r="41" spans="1:113" ht="32.25" customHeight="1" x14ac:dyDescent="0.15">
      <c r="A41" s="160"/>
      <c r="B41" s="184"/>
      <c r="C41" s="587" t="str">
        <f t="shared" si="5"/>
        <v/>
      </c>
      <c r="D41" s="587"/>
      <c r="E41" s="588" t="str">
        <f>IF('各会計、関係団体の財政状況及び健全化判断比率'!B14="","",'各会計、関係団体の財政状況及び健全化判断比率'!B14)</f>
        <v/>
      </c>
      <c r="F41" s="588"/>
      <c r="G41" s="588"/>
      <c r="H41" s="588"/>
      <c r="I41" s="588"/>
      <c r="J41" s="588"/>
      <c r="K41" s="588"/>
      <c r="L41" s="588"/>
      <c r="M41" s="588"/>
      <c r="N41" s="588"/>
      <c r="O41" s="588"/>
      <c r="P41" s="588"/>
      <c r="Q41" s="588"/>
      <c r="R41" s="588"/>
      <c r="S41" s="588"/>
      <c r="T41" s="160"/>
      <c r="U41" s="587" t="str">
        <f t="shared" si="4"/>
        <v/>
      </c>
      <c r="V41" s="587"/>
      <c r="W41" s="588"/>
      <c r="X41" s="588"/>
      <c r="Y41" s="588"/>
      <c r="Z41" s="588"/>
      <c r="AA41" s="588"/>
      <c r="AB41" s="588"/>
      <c r="AC41" s="588"/>
      <c r="AD41" s="588"/>
      <c r="AE41" s="588"/>
      <c r="AF41" s="588"/>
      <c r="AG41" s="588"/>
      <c r="AH41" s="588"/>
      <c r="AI41" s="588"/>
      <c r="AJ41" s="588"/>
      <c r="AK41" s="588"/>
      <c r="AL41" s="160"/>
      <c r="AM41" s="587" t="str">
        <f t="shared" si="0"/>
        <v/>
      </c>
      <c r="AN41" s="587"/>
      <c r="AO41" s="588"/>
      <c r="AP41" s="588"/>
      <c r="AQ41" s="588"/>
      <c r="AR41" s="588"/>
      <c r="AS41" s="588"/>
      <c r="AT41" s="588"/>
      <c r="AU41" s="588"/>
      <c r="AV41" s="588"/>
      <c r="AW41" s="588"/>
      <c r="AX41" s="588"/>
      <c r="AY41" s="588"/>
      <c r="AZ41" s="588"/>
      <c r="BA41" s="588"/>
      <c r="BB41" s="588"/>
      <c r="BC41" s="588"/>
      <c r="BD41" s="160"/>
      <c r="BE41" s="587" t="str">
        <f t="shared" si="1"/>
        <v/>
      </c>
      <c r="BF41" s="587"/>
      <c r="BG41" s="588"/>
      <c r="BH41" s="588"/>
      <c r="BI41" s="588"/>
      <c r="BJ41" s="588"/>
      <c r="BK41" s="588"/>
      <c r="BL41" s="588"/>
      <c r="BM41" s="588"/>
      <c r="BN41" s="588"/>
      <c r="BO41" s="588"/>
      <c r="BP41" s="588"/>
      <c r="BQ41" s="588"/>
      <c r="BR41" s="588"/>
      <c r="BS41" s="588"/>
      <c r="BT41" s="588"/>
      <c r="BU41" s="588"/>
      <c r="BV41" s="160"/>
      <c r="BW41" s="587" t="str">
        <f t="shared" si="2"/>
        <v/>
      </c>
      <c r="BX41" s="587"/>
      <c r="BY41" s="588" t="str">
        <f>IF('各会計、関係団体の財政状況及び健全化判断比率'!B75="","",'各会計、関係団体の財政状況及び健全化判断比率'!B75)</f>
        <v/>
      </c>
      <c r="BZ41" s="588"/>
      <c r="CA41" s="588"/>
      <c r="CB41" s="588"/>
      <c r="CC41" s="588"/>
      <c r="CD41" s="588"/>
      <c r="CE41" s="588"/>
      <c r="CF41" s="588"/>
      <c r="CG41" s="588"/>
      <c r="CH41" s="588"/>
      <c r="CI41" s="588"/>
      <c r="CJ41" s="588"/>
      <c r="CK41" s="588"/>
      <c r="CL41" s="588"/>
      <c r="CM41" s="588"/>
      <c r="CN41" s="160"/>
      <c r="CO41" s="587" t="str">
        <f t="shared" si="3"/>
        <v/>
      </c>
      <c r="CP41" s="587"/>
      <c r="CQ41" s="588" t="str">
        <f>IF('各会計、関係団体の財政状況及び健全化判断比率'!BS14="","",'各会計、関係団体の財政状況及び健全化判断比率'!BS14)</f>
        <v/>
      </c>
      <c r="CR41" s="588"/>
      <c r="CS41" s="588"/>
      <c r="CT41" s="588"/>
      <c r="CU41" s="588"/>
      <c r="CV41" s="588"/>
      <c r="CW41" s="588"/>
      <c r="CX41" s="588"/>
      <c r="CY41" s="588"/>
      <c r="CZ41" s="588"/>
      <c r="DA41" s="588"/>
      <c r="DB41" s="588"/>
      <c r="DC41" s="588"/>
      <c r="DD41" s="588"/>
      <c r="DE41" s="588"/>
      <c r="DG41" s="589" t="str">
        <f>IF('各会計、関係団体の財政状況及び健全化判断比率'!BR14="","",'各会計、関係団体の財政状況及び健全化判断比率'!BR14)</f>
        <v/>
      </c>
      <c r="DH41" s="589"/>
      <c r="DI41" s="187"/>
    </row>
    <row r="42" spans="1:113" ht="32.25" customHeight="1" x14ac:dyDescent="0.15">
      <c r="B42" s="184"/>
      <c r="C42" s="587" t="str">
        <f t="shared" si="5"/>
        <v/>
      </c>
      <c r="D42" s="587"/>
      <c r="E42" s="588" t="str">
        <f>IF('各会計、関係団体の財政状況及び健全化判断比率'!B15="","",'各会計、関係団体の財政状況及び健全化判断比率'!B15)</f>
        <v/>
      </c>
      <c r="F42" s="588"/>
      <c r="G42" s="588"/>
      <c r="H42" s="588"/>
      <c r="I42" s="588"/>
      <c r="J42" s="588"/>
      <c r="K42" s="588"/>
      <c r="L42" s="588"/>
      <c r="M42" s="588"/>
      <c r="N42" s="588"/>
      <c r="O42" s="588"/>
      <c r="P42" s="588"/>
      <c r="Q42" s="588"/>
      <c r="R42" s="588"/>
      <c r="S42" s="588"/>
      <c r="T42" s="160"/>
      <c r="U42" s="587" t="str">
        <f t="shared" si="4"/>
        <v/>
      </c>
      <c r="V42" s="587"/>
      <c r="W42" s="588"/>
      <c r="X42" s="588"/>
      <c r="Y42" s="588"/>
      <c r="Z42" s="588"/>
      <c r="AA42" s="588"/>
      <c r="AB42" s="588"/>
      <c r="AC42" s="588"/>
      <c r="AD42" s="588"/>
      <c r="AE42" s="588"/>
      <c r="AF42" s="588"/>
      <c r="AG42" s="588"/>
      <c r="AH42" s="588"/>
      <c r="AI42" s="588"/>
      <c r="AJ42" s="588"/>
      <c r="AK42" s="588"/>
      <c r="AL42" s="160"/>
      <c r="AM42" s="587" t="str">
        <f t="shared" si="0"/>
        <v/>
      </c>
      <c r="AN42" s="587"/>
      <c r="AO42" s="588"/>
      <c r="AP42" s="588"/>
      <c r="AQ42" s="588"/>
      <c r="AR42" s="588"/>
      <c r="AS42" s="588"/>
      <c r="AT42" s="588"/>
      <c r="AU42" s="588"/>
      <c r="AV42" s="588"/>
      <c r="AW42" s="588"/>
      <c r="AX42" s="588"/>
      <c r="AY42" s="588"/>
      <c r="AZ42" s="588"/>
      <c r="BA42" s="588"/>
      <c r="BB42" s="588"/>
      <c r="BC42" s="588"/>
      <c r="BD42" s="160"/>
      <c r="BE42" s="587" t="str">
        <f t="shared" si="1"/>
        <v/>
      </c>
      <c r="BF42" s="587"/>
      <c r="BG42" s="588"/>
      <c r="BH42" s="588"/>
      <c r="BI42" s="588"/>
      <c r="BJ42" s="588"/>
      <c r="BK42" s="588"/>
      <c r="BL42" s="588"/>
      <c r="BM42" s="588"/>
      <c r="BN42" s="588"/>
      <c r="BO42" s="588"/>
      <c r="BP42" s="588"/>
      <c r="BQ42" s="588"/>
      <c r="BR42" s="588"/>
      <c r="BS42" s="588"/>
      <c r="BT42" s="588"/>
      <c r="BU42" s="588"/>
      <c r="BV42" s="160"/>
      <c r="BW42" s="587" t="str">
        <f t="shared" si="2"/>
        <v/>
      </c>
      <c r="BX42" s="587"/>
      <c r="BY42" s="588" t="str">
        <f>IF('各会計、関係団体の財政状況及び健全化判断比率'!B76="","",'各会計、関係団体の財政状況及び健全化判断比率'!B76)</f>
        <v/>
      </c>
      <c r="BZ42" s="588"/>
      <c r="CA42" s="588"/>
      <c r="CB42" s="588"/>
      <c r="CC42" s="588"/>
      <c r="CD42" s="588"/>
      <c r="CE42" s="588"/>
      <c r="CF42" s="588"/>
      <c r="CG42" s="588"/>
      <c r="CH42" s="588"/>
      <c r="CI42" s="588"/>
      <c r="CJ42" s="588"/>
      <c r="CK42" s="588"/>
      <c r="CL42" s="588"/>
      <c r="CM42" s="588"/>
      <c r="CN42" s="160"/>
      <c r="CO42" s="587" t="str">
        <f t="shared" si="3"/>
        <v/>
      </c>
      <c r="CP42" s="587"/>
      <c r="CQ42" s="588" t="str">
        <f>IF('各会計、関係団体の財政状況及び健全化判断比率'!BS15="","",'各会計、関係団体の財政状況及び健全化判断比率'!BS15)</f>
        <v/>
      </c>
      <c r="CR42" s="588"/>
      <c r="CS42" s="588"/>
      <c r="CT42" s="588"/>
      <c r="CU42" s="588"/>
      <c r="CV42" s="588"/>
      <c r="CW42" s="588"/>
      <c r="CX42" s="588"/>
      <c r="CY42" s="588"/>
      <c r="CZ42" s="588"/>
      <c r="DA42" s="588"/>
      <c r="DB42" s="588"/>
      <c r="DC42" s="588"/>
      <c r="DD42" s="588"/>
      <c r="DE42" s="588"/>
      <c r="DG42" s="589" t="str">
        <f>IF('各会計、関係団体の財政状況及び健全化判断比率'!BR15="","",'各会計、関係団体の財政状況及び健全化判断比率'!BR15)</f>
        <v/>
      </c>
      <c r="DH42" s="589"/>
      <c r="DI42" s="187"/>
    </row>
    <row r="43" spans="1:113" ht="32.25" customHeight="1" x14ac:dyDescent="0.15">
      <c r="B43" s="184"/>
      <c r="C43" s="587" t="str">
        <f t="shared" si="5"/>
        <v/>
      </c>
      <c r="D43" s="587"/>
      <c r="E43" s="588" t="str">
        <f>IF('各会計、関係団体の財政状況及び健全化判断比率'!B16="","",'各会計、関係団体の財政状況及び健全化判断比率'!B16)</f>
        <v/>
      </c>
      <c r="F43" s="588"/>
      <c r="G43" s="588"/>
      <c r="H43" s="588"/>
      <c r="I43" s="588"/>
      <c r="J43" s="588"/>
      <c r="K43" s="588"/>
      <c r="L43" s="588"/>
      <c r="M43" s="588"/>
      <c r="N43" s="588"/>
      <c r="O43" s="588"/>
      <c r="P43" s="588"/>
      <c r="Q43" s="588"/>
      <c r="R43" s="588"/>
      <c r="S43" s="588"/>
      <c r="T43" s="160"/>
      <c r="U43" s="587" t="str">
        <f t="shared" si="4"/>
        <v/>
      </c>
      <c r="V43" s="587"/>
      <c r="W43" s="588"/>
      <c r="X43" s="588"/>
      <c r="Y43" s="588"/>
      <c r="Z43" s="588"/>
      <c r="AA43" s="588"/>
      <c r="AB43" s="588"/>
      <c r="AC43" s="588"/>
      <c r="AD43" s="588"/>
      <c r="AE43" s="588"/>
      <c r="AF43" s="588"/>
      <c r="AG43" s="588"/>
      <c r="AH43" s="588"/>
      <c r="AI43" s="588"/>
      <c r="AJ43" s="588"/>
      <c r="AK43" s="588"/>
      <c r="AL43" s="160"/>
      <c r="AM43" s="587" t="str">
        <f t="shared" si="0"/>
        <v/>
      </c>
      <c r="AN43" s="587"/>
      <c r="AO43" s="588"/>
      <c r="AP43" s="588"/>
      <c r="AQ43" s="588"/>
      <c r="AR43" s="588"/>
      <c r="AS43" s="588"/>
      <c r="AT43" s="588"/>
      <c r="AU43" s="588"/>
      <c r="AV43" s="588"/>
      <c r="AW43" s="588"/>
      <c r="AX43" s="588"/>
      <c r="AY43" s="588"/>
      <c r="AZ43" s="588"/>
      <c r="BA43" s="588"/>
      <c r="BB43" s="588"/>
      <c r="BC43" s="588"/>
      <c r="BD43" s="160"/>
      <c r="BE43" s="587" t="str">
        <f t="shared" si="1"/>
        <v/>
      </c>
      <c r="BF43" s="587"/>
      <c r="BG43" s="588"/>
      <c r="BH43" s="588"/>
      <c r="BI43" s="588"/>
      <c r="BJ43" s="588"/>
      <c r="BK43" s="588"/>
      <c r="BL43" s="588"/>
      <c r="BM43" s="588"/>
      <c r="BN43" s="588"/>
      <c r="BO43" s="588"/>
      <c r="BP43" s="588"/>
      <c r="BQ43" s="588"/>
      <c r="BR43" s="588"/>
      <c r="BS43" s="588"/>
      <c r="BT43" s="588"/>
      <c r="BU43" s="588"/>
      <c r="BV43" s="160"/>
      <c r="BW43" s="587" t="str">
        <f t="shared" si="2"/>
        <v/>
      </c>
      <c r="BX43" s="587"/>
      <c r="BY43" s="588" t="str">
        <f>IF('各会計、関係団体の財政状況及び健全化判断比率'!B77="","",'各会計、関係団体の財政状況及び健全化判断比率'!B77)</f>
        <v/>
      </c>
      <c r="BZ43" s="588"/>
      <c r="CA43" s="588"/>
      <c r="CB43" s="588"/>
      <c r="CC43" s="588"/>
      <c r="CD43" s="588"/>
      <c r="CE43" s="588"/>
      <c r="CF43" s="588"/>
      <c r="CG43" s="588"/>
      <c r="CH43" s="588"/>
      <c r="CI43" s="588"/>
      <c r="CJ43" s="588"/>
      <c r="CK43" s="588"/>
      <c r="CL43" s="588"/>
      <c r="CM43" s="588"/>
      <c r="CN43" s="160"/>
      <c r="CO43" s="587" t="str">
        <f t="shared" si="3"/>
        <v/>
      </c>
      <c r="CP43" s="587"/>
      <c r="CQ43" s="588" t="str">
        <f>IF('各会計、関係団体の財政状況及び健全化判断比率'!BS16="","",'各会計、関係団体の財政状況及び健全化判断比率'!BS16)</f>
        <v/>
      </c>
      <c r="CR43" s="588"/>
      <c r="CS43" s="588"/>
      <c r="CT43" s="588"/>
      <c r="CU43" s="588"/>
      <c r="CV43" s="588"/>
      <c r="CW43" s="588"/>
      <c r="CX43" s="588"/>
      <c r="CY43" s="588"/>
      <c r="CZ43" s="588"/>
      <c r="DA43" s="588"/>
      <c r="DB43" s="588"/>
      <c r="DC43" s="588"/>
      <c r="DD43" s="588"/>
      <c r="DE43" s="588"/>
      <c r="DG43" s="589" t="str">
        <f>IF('各会計、関係団体の財政状況及び健全化判断比率'!BR16="","",'各会計、関係団体の財政状況及び健全化判断比率'!BR16)</f>
        <v/>
      </c>
      <c r="DH43" s="589"/>
      <c r="DI43" s="187"/>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200</v>
      </c>
      <c r="E46" s="159" t="s">
        <v>201</v>
      </c>
    </row>
    <row r="47" spans="1:113" x14ac:dyDescent="0.15">
      <c r="E47" s="159" t="s">
        <v>202</v>
      </c>
    </row>
    <row r="48" spans="1:113" x14ac:dyDescent="0.15">
      <c r="E48" s="159" t="s">
        <v>203</v>
      </c>
    </row>
    <row r="49" spans="5:5" x14ac:dyDescent="0.15">
      <c r="E49" s="191" t="s">
        <v>204</v>
      </c>
    </row>
    <row r="50" spans="5:5" x14ac:dyDescent="0.15">
      <c r="E50" s="159" t="s">
        <v>205</v>
      </c>
    </row>
    <row r="51" spans="5:5" x14ac:dyDescent="0.15">
      <c r="E51" s="159" t="s">
        <v>206</v>
      </c>
    </row>
    <row r="52" spans="5:5" x14ac:dyDescent="0.15">
      <c r="E52" s="159" t="s">
        <v>207</v>
      </c>
    </row>
    <row r="53" spans="5:5" x14ac:dyDescent="0.15">
      <c r="E53" s="159"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WGeb9rUiA6PqK+DqsGcYw0Vo6uf/ZbQHf4Js6EZVKPeA0XRxGsPfQFUO5fWxXvmGKRu+Q3uAEtJUNRUfIUh5g==" saltValue="n53U1ymBMVbd4z75HByvo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30" t="s">
        <v>572</v>
      </c>
      <c r="D34" s="1130"/>
      <c r="E34" s="1131"/>
      <c r="F34" s="32">
        <v>8.7100000000000009</v>
      </c>
      <c r="G34" s="33">
        <v>9.4700000000000006</v>
      </c>
      <c r="H34" s="33">
        <v>13.45</v>
      </c>
      <c r="I34" s="33">
        <v>16.09</v>
      </c>
      <c r="J34" s="34">
        <v>12.85</v>
      </c>
      <c r="K34" s="22"/>
      <c r="L34" s="22"/>
      <c r="M34" s="22"/>
      <c r="N34" s="22"/>
      <c r="O34" s="22"/>
      <c r="P34" s="22"/>
    </row>
    <row r="35" spans="1:16" ht="39" customHeight="1" x14ac:dyDescent="0.15">
      <c r="A35" s="22"/>
      <c r="B35" s="35"/>
      <c r="C35" s="1126" t="s">
        <v>573</v>
      </c>
      <c r="D35" s="1126"/>
      <c r="E35" s="1127"/>
      <c r="F35" s="36">
        <v>2.79</v>
      </c>
      <c r="G35" s="37">
        <v>3.18</v>
      </c>
      <c r="H35" s="37">
        <v>5.0199999999999996</v>
      </c>
      <c r="I35" s="37">
        <v>5.21</v>
      </c>
      <c r="J35" s="38">
        <v>7.08</v>
      </c>
      <c r="K35" s="22"/>
      <c r="L35" s="22"/>
      <c r="M35" s="22"/>
      <c r="N35" s="22"/>
      <c r="O35" s="22"/>
      <c r="P35" s="22"/>
    </row>
    <row r="36" spans="1:16" ht="39" customHeight="1" x14ac:dyDescent="0.15">
      <c r="A36" s="22"/>
      <c r="B36" s="35"/>
      <c r="C36" s="1126" t="s">
        <v>574</v>
      </c>
      <c r="D36" s="1126"/>
      <c r="E36" s="1127"/>
      <c r="F36" s="36">
        <v>4.05</v>
      </c>
      <c r="G36" s="37">
        <v>3.79</v>
      </c>
      <c r="H36" s="37">
        <v>5.52</v>
      </c>
      <c r="I36" s="37">
        <v>5.34</v>
      </c>
      <c r="J36" s="38">
        <v>5.53</v>
      </c>
      <c r="K36" s="22"/>
      <c r="L36" s="22"/>
      <c r="M36" s="22"/>
      <c r="N36" s="22"/>
      <c r="O36" s="22"/>
      <c r="P36" s="22"/>
    </row>
    <row r="37" spans="1:16" ht="39" customHeight="1" x14ac:dyDescent="0.15">
      <c r="A37" s="22"/>
      <c r="B37" s="35"/>
      <c r="C37" s="1126" t="s">
        <v>575</v>
      </c>
      <c r="D37" s="1126"/>
      <c r="E37" s="1127"/>
      <c r="F37" s="36">
        <v>1.75</v>
      </c>
      <c r="G37" s="37">
        <v>1.88</v>
      </c>
      <c r="H37" s="37">
        <v>1.07</v>
      </c>
      <c r="I37" s="37">
        <v>1.61</v>
      </c>
      <c r="J37" s="38">
        <v>2.5499999999999998</v>
      </c>
      <c r="K37" s="22"/>
      <c r="L37" s="22"/>
      <c r="M37" s="22"/>
      <c r="N37" s="22"/>
      <c r="O37" s="22"/>
      <c r="P37" s="22"/>
    </row>
    <row r="38" spans="1:16" ht="39" customHeight="1" x14ac:dyDescent="0.15">
      <c r="A38" s="22"/>
      <c r="B38" s="35"/>
      <c r="C38" s="1126" t="s">
        <v>576</v>
      </c>
      <c r="D38" s="1126"/>
      <c r="E38" s="1127"/>
      <c r="F38" s="36">
        <v>0.06</v>
      </c>
      <c r="G38" s="37">
        <v>0.06</v>
      </c>
      <c r="H38" s="37">
        <v>0.06</v>
      </c>
      <c r="I38" s="37">
        <v>0.06</v>
      </c>
      <c r="J38" s="38">
        <v>0.04</v>
      </c>
      <c r="K38" s="22"/>
      <c r="L38" s="22"/>
      <c r="M38" s="22"/>
      <c r="N38" s="22"/>
      <c r="O38" s="22"/>
      <c r="P38" s="22"/>
    </row>
    <row r="39" spans="1:16" ht="39" customHeight="1" x14ac:dyDescent="0.15">
      <c r="A39" s="22"/>
      <c r="B39" s="35"/>
      <c r="C39" s="1126"/>
      <c r="D39" s="1126"/>
      <c r="E39" s="1127"/>
      <c r="F39" s="36"/>
      <c r="G39" s="37"/>
      <c r="H39" s="37"/>
      <c r="I39" s="37"/>
      <c r="J39" s="38"/>
      <c r="K39" s="22"/>
      <c r="L39" s="22"/>
      <c r="M39" s="22"/>
      <c r="N39" s="22"/>
      <c r="O39" s="22"/>
      <c r="P39" s="22"/>
    </row>
    <row r="40" spans="1:16" ht="39" customHeight="1" x14ac:dyDescent="0.15">
      <c r="A40" s="22"/>
      <c r="B40" s="35"/>
      <c r="C40" s="1126"/>
      <c r="D40" s="1126"/>
      <c r="E40" s="1127"/>
      <c r="F40" s="36"/>
      <c r="G40" s="37"/>
      <c r="H40" s="37"/>
      <c r="I40" s="37"/>
      <c r="J40" s="38"/>
      <c r="K40" s="22"/>
      <c r="L40" s="22"/>
      <c r="M40" s="22"/>
      <c r="N40" s="22"/>
      <c r="O40" s="22"/>
      <c r="P40" s="22"/>
    </row>
    <row r="41" spans="1:16" ht="39" customHeight="1" x14ac:dyDescent="0.15">
      <c r="A41" s="22"/>
      <c r="B41" s="35"/>
      <c r="C41" s="1126"/>
      <c r="D41" s="1126"/>
      <c r="E41" s="1127"/>
      <c r="F41" s="36"/>
      <c r="G41" s="37"/>
      <c r="H41" s="37"/>
      <c r="I41" s="37"/>
      <c r="J41" s="38"/>
      <c r="K41" s="22"/>
      <c r="L41" s="22"/>
      <c r="M41" s="22"/>
      <c r="N41" s="22"/>
      <c r="O41" s="22"/>
      <c r="P41" s="22"/>
    </row>
    <row r="42" spans="1:16" ht="39" customHeight="1" x14ac:dyDescent="0.15">
      <c r="A42" s="22"/>
      <c r="B42" s="39"/>
      <c r="C42" s="1126" t="s">
        <v>577</v>
      </c>
      <c r="D42" s="1126"/>
      <c r="E42" s="1127"/>
      <c r="F42" s="36" t="s">
        <v>520</v>
      </c>
      <c r="G42" s="37" t="s">
        <v>520</v>
      </c>
      <c r="H42" s="37" t="s">
        <v>520</v>
      </c>
      <c r="I42" s="37" t="s">
        <v>520</v>
      </c>
      <c r="J42" s="38" t="s">
        <v>520</v>
      </c>
      <c r="K42" s="22"/>
      <c r="L42" s="22"/>
      <c r="M42" s="22"/>
      <c r="N42" s="22"/>
      <c r="O42" s="22"/>
      <c r="P42" s="22"/>
    </row>
    <row r="43" spans="1:16" ht="39" customHeight="1" thickBot="1" x14ac:dyDescent="0.2">
      <c r="A43" s="22"/>
      <c r="B43" s="40"/>
      <c r="C43" s="1128" t="s">
        <v>578</v>
      </c>
      <c r="D43" s="1128"/>
      <c r="E43" s="1129"/>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co6jlGuHoOu4CRBtXp1LXzabZl0z/fQYc5+3JvS0raSffwU4ZX0DvGPYkQReMO+ZRt4Uj5s+UU4aQJoXfyMaQ==" saltValue="lFaBsYH9GxUyuIHp7PBx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8"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15">
      <c r="A45" s="46"/>
      <c r="B45" s="1140" t="s">
        <v>11</v>
      </c>
      <c r="C45" s="1141"/>
      <c r="D45" s="56"/>
      <c r="E45" s="1146" t="s">
        <v>12</v>
      </c>
      <c r="F45" s="1146"/>
      <c r="G45" s="1146"/>
      <c r="H45" s="1146"/>
      <c r="I45" s="1146"/>
      <c r="J45" s="1147"/>
      <c r="K45" s="57">
        <v>803</v>
      </c>
      <c r="L45" s="58">
        <v>792</v>
      </c>
      <c r="M45" s="58">
        <v>745</v>
      </c>
      <c r="N45" s="58">
        <v>836</v>
      </c>
      <c r="O45" s="59">
        <v>788</v>
      </c>
      <c r="P45" s="46"/>
      <c r="Q45" s="46"/>
      <c r="R45" s="46"/>
      <c r="S45" s="46"/>
      <c r="T45" s="46"/>
      <c r="U45" s="46"/>
    </row>
    <row r="46" spans="1:21" ht="30.75" customHeight="1" x14ac:dyDescent="0.15">
      <c r="A46" s="46"/>
      <c r="B46" s="1142"/>
      <c r="C46" s="1143"/>
      <c r="D46" s="60"/>
      <c r="E46" s="1134" t="s">
        <v>13</v>
      </c>
      <c r="F46" s="1134"/>
      <c r="G46" s="1134"/>
      <c r="H46" s="1134"/>
      <c r="I46" s="1134"/>
      <c r="J46" s="1135"/>
      <c r="K46" s="61" t="s">
        <v>520</v>
      </c>
      <c r="L46" s="62" t="s">
        <v>520</v>
      </c>
      <c r="M46" s="62" t="s">
        <v>520</v>
      </c>
      <c r="N46" s="62" t="s">
        <v>520</v>
      </c>
      <c r="O46" s="63" t="s">
        <v>520</v>
      </c>
      <c r="P46" s="46"/>
      <c r="Q46" s="46"/>
      <c r="R46" s="46"/>
      <c r="S46" s="46"/>
      <c r="T46" s="46"/>
      <c r="U46" s="46"/>
    </row>
    <row r="47" spans="1:21" ht="30.75" customHeight="1" x14ac:dyDescent="0.15">
      <c r="A47" s="46"/>
      <c r="B47" s="1142"/>
      <c r="C47" s="1143"/>
      <c r="D47" s="60"/>
      <c r="E47" s="1134" t="s">
        <v>14</v>
      </c>
      <c r="F47" s="1134"/>
      <c r="G47" s="1134"/>
      <c r="H47" s="1134"/>
      <c r="I47" s="1134"/>
      <c r="J47" s="1135"/>
      <c r="K47" s="61" t="s">
        <v>520</v>
      </c>
      <c r="L47" s="62" t="s">
        <v>520</v>
      </c>
      <c r="M47" s="62" t="s">
        <v>520</v>
      </c>
      <c r="N47" s="62" t="s">
        <v>520</v>
      </c>
      <c r="O47" s="63" t="s">
        <v>520</v>
      </c>
      <c r="P47" s="46"/>
      <c r="Q47" s="46"/>
      <c r="R47" s="46"/>
      <c r="S47" s="46"/>
      <c r="T47" s="46"/>
      <c r="U47" s="46"/>
    </row>
    <row r="48" spans="1:21" ht="30.75" customHeight="1" x14ac:dyDescent="0.15">
      <c r="A48" s="46"/>
      <c r="B48" s="1142"/>
      <c r="C48" s="1143"/>
      <c r="D48" s="60"/>
      <c r="E48" s="1134" t="s">
        <v>15</v>
      </c>
      <c r="F48" s="1134"/>
      <c r="G48" s="1134"/>
      <c r="H48" s="1134"/>
      <c r="I48" s="1134"/>
      <c r="J48" s="1135"/>
      <c r="K48" s="61">
        <v>0</v>
      </c>
      <c r="L48" s="62">
        <v>1</v>
      </c>
      <c r="M48" s="62">
        <v>1</v>
      </c>
      <c r="N48" s="62">
        <v>1</v>
      </c>
      <c r="O48" s="63">
        <v>1</v>
      </c>
      <c r="P48" s="46"/>
      <c r="Q48" s="46"/>
      <c r="R48" s="46"/>
      <c r="S48" s="46"/>
      <c r="T48" s="46"/>
      <c r="U48" s="46"/>
    </row>
    <row r="49" spans="1:21" ht="30.75" customHeight="1" x14ac:dyDescent="0.15">
      <c r="A49" s="46"/>
      <c r="B49" s="1142"/>
      <c r="C49" s="1143"/>
      <c r="D49" s="60"/>
      <c r="E49" s="1134" t="s">
        <v>16</v>
      </c>
      <c r="F49" s="1134"/>
      <c r="G49" s="1134"/>
      <c r="H49" s="1134"/>
      <c r="I49" s="1134"/>
      <c r="J49" s="1135"/>
      <c r="K49" s="61">
        <v>1</v>
      </c>
      <c r="L49" s="62">
        <v>0</v>
      </c>
      <c r="M49" s="62">
        <v>20</v>
      </c>
      <c r="N49" s="62">
        <v>6</v>
      </c>
      <c r="O49" s="63">
        <v>22</v>
      </c>
      <c r="P49" s="46"/>
      <c r="Q49" s="46"/>
      <c r="R49" s="46"/>
      <c r="S49" s="46"/>
      <c r="T49" s="46"/>
      <c r="U49" s="46"/>
    </row>
    <row r="50" spans="1:21" ht="30.75" customHeight="1" x14ac:dyDescent="0.15">
      <c r="A50" s="46"/>
      <c r="B50" s="1142"/>
      <c r="C50" s="1143"/>
      <c r="D50" s="60"/>
      <c r="E50" s="1134" t="s">
        <v>17</v>
      </c>
      <c r="F50" s="1134"/>
      <c r="G50" s="1134"/>
      <c r="H50" s="1134"/>
      <c r="I50" s="1134"/>
      <c r="J50" s="1135"/>
      <c r="K50" s="61">
        <v>0</v>
      </c>
      <c r="L50" s="62">
        <v>0</v>
      </c>
      <c r="M50" s="62">
        <v>0</v>
      </c>
      <c r="N50" s="62">
        <v>0</v>
      </c>
      <c r="O50" s="63">
        <v>0</v>
      </c>
      <c r="P50" s="46"/>
      <c r="Q50" s="46"/>
      <c r="R50" s="46"/>
      <c r="S50" s="46"/>
      <c r="T50" s="46"/>
      <c r="U50" s="46"/>
    </row>
    <row r="51" spans="1:21" ht="30.75" customHeight="1" x14ac:dyDescent="0.15">
      <c r="A51" s="46"/>
      <c r="B51" s="1144"/>
      <c r="C51" s="1145"/>
      <c r="D51" s="64"/>
      <c r="E51" s="1134" t="s">
        <v>18</v>
      </c>
      <c r="F51" s="1134"/>
      <c r="G51" s="1134"/>
      <c r="H51" s="1134"/>
      <c r="I51" s="1134"/>
      <c r="J51" s="1135"/>
      <c r="K51" s="61" t="s">
        <v>520</v>
      </c>
      <c r="L51" s="62" t="s">
        <v>520</v>
      </c>
      <c r="M51" s="62" t="s">
        <v>520</v>
      </c>
      <c r="N51" s="62" t="s">
        <v>520</v>
      </c>
      <c r="O51" s="63" t="s">
        <v>520</v>
      </c>
      <c r="P51" s="46"/>
      <c r="Q51" s="46"/>
      <c r="R51" s="46"/>
      <c r="S51" s="46"/>
      <c r="T51" s="46"/>
      <c r="U51" s="46"/>
    </row>
    <row r="52" spans="1:21" ht="30.75" customHeight="1" x14ac:dyDescent="0.15">
      <c r="A52" s="46"/>
      <c r="B52" s="1132" t="s">
        <v>19</v>
      </c>
      <c r="C52" s="1133"/>
      <c r="D52" s="64"/>
      <c r="E52" s="1134" t="s">
        <v>20</v>
      </c>
      <c r="F52" s="1134"/>
      <c r="G52" s="1134"/>
      <c r="H52" s="1134"/>
      <c r="I52" s="1134"/>
      <c r="J52" s="1135"/>
      <c r="K52" s="61">
        <v>617</v>
      </c>
      <c r="L52" s="62">
        <v>628</v>
      </c>
      <c r="M52" s="62">
        <v>659</v>
      </c>
      <c r="N52" s="62">
        <v>680</v>
      </c>
      <c r="O52" s="63">
        <v>627</v>
      </c>
      <c r="P52" s="46"/>
      <c r="Q52" s="46"/>
      <c r="R52" s="46"/>
      <c r="S52" s="46"/>
      <c r="T52" s="46"/>
      <c r="U52" s="46"/>
    </row>
    <row r="53" spans="1:21" ht="30.75" customHeight="1" thickBot="1" x14ac:dyDescent="0.2">
      <c r="A53" s="46"/>
      <c r="B53" s="1136" t="s">
        <v>21</v>
      </c>
      <c r="C53" s="1137"/>
      <c r="D53" s="65"/>
      <c r="E53" s="1138" t="s">
        <v>22</v>
      </c>
      <c r="F53" s="1138"/>
      <c r="G53" s="1138"/>
      <c r="H53" s="1138"/>
      <c r="I53" s="1138"/>
      <c r="J53" s="1139"/>
      <c r="K53" s="66">
        <v>187</v>
      </c>
      <c r="L53" s="67">
        <v>165</v>
      </c>
      <c r="M53" s="67">
        <v>107</v>
      </c>
      <c r="N53" s="67">
        <v>163</v>
      </c>
      <c r="O53" s="68">
        <v>184</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fj9YtUgxJ+z83P8KWNVhbwM5KRmynCsLQMWCGe3/FpYnjwveDw1lmYMUPHm1IF26HiYFlj/TTyn97p5oVL3MLA==" saltValue="YB3rZtgmM3vgBIfHrf0y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M41" zoomScale="130" zoomScaleNormal="130"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9</v>
      </c>
    </row>
    <row r="40" spans="2:13" ht="27.75" customHeight="1" thickBot="1" x14ac:dyDescent="0.2">
      <c r="B40" s="72" t="s">
        <v>10</v>
      </c>
      <c r="C40" s="73"/>
      <c r="D40" s="73"/>
      <c r="E40" s="74"/>
      <c r="F40" s="74"/>
      <c r="G40" s="74"/>
      <c r="H40" s="75" t="s">
        <v>2</v>
      </c>
      <c r="I40" s="76" t="s">
        <v>563</v>
      </c>
      <c r="J40" s="77" t="s">
        <v>564</v>
      </c>
      <c r="K40" s="77" t="s">
        <v>565</v>
      </c>
      <c r="L40" s="77" t="s">
        <v>566</v>
      </c>
      <c r="M40" s="78" t="s">
        <v>567</v>
      </c>
    </row>
    <row r="41" spans="2:13" ht="27.75" customHeight="1" x14ac:dyDescent="0.15">
      <c r="B41" s="1148" t="s">
        <v>24</v>
      </c>
      <c r="C41" s="1149"/>
      <c r="D41" s="79"/>
      <c r="E41" s="1154" t="s">
        <v>25</v>
      </c>
      <c r="F41" s="1154"/>
      <c r="G41" s="1154"/>
      <c r="H41" s="1155"/>
      <c r="I41" s="80">
        <v>7224</v>
      </c>
      <c r="J41" s="81">
        <v>7361</v>
      </c>
      <c r="K41" s="81">
        <v>7170</v>
      </c>
      <c r="L41" s="81">
        <v>8580</v>
      </c>
      <c r="M41" s="82">
        <v>9535</v>
      </c>
    </row>
    <row r="42" spans="2:13" ht="27.75" customHeight="1" x14ac:dyDescent="0.15">
      <c r="B42" s="1150"/>
      <c r="C42" s="1151"/>
      <c r="D42" s="83"/>
      <c r="E42" s="1156" t="s">
        <v>26</v>
      </c>
      <c r="F42" s="1156"/>
      <c r="G42" s="1156"/>
      <c r="H42" s="1157"/>
      <c r="I42" s="84" t="s">
        <v>520</v>
      </c>
      <c r="J42" s="85" t="s">
        <v>520</v>
      </c>
      <c r="K42" s="85" t="s">
        <v>520</v>
      </c>
      <c r="L42" s="85" t="s">
        <v>520</v>
      </c>
      <c r="M42" s="86" t="s">
        <v>520</v>
      </c>
    </row>
    <row r="43" spans="2:13" ht="27.75" customHeight="1" x14ac:dyDescent="0.15">
      <c r="B43" s="1150"/>
      <c r="C43" s="1151"/>
      <c r="D43" s="83"/>
      <c r="E43" s="1156" t="s">
        <v>27</v>
      </c>
      <c r="F43" s="1156"/>
      <c r="G43" s="1156"/>
      <c r="H43" s="1157"/>
      <c r="I43" s="84">
        <v>9</v>
      </c>
      <c r="J43" s="85">
        <v>11</v>
      </c>
      <c r="K43" s="85">
        <v>13</v>
      </c>
      <c r="L43" s="85">
        <v>11</v>
      </c>
      <c r="M43" s="86">
        <v>10</v>
      </c>
    </row>
    <row r="44" spans="2:13" ht="27.75" customHeight="1" x14ac:dyDescent="0.15">
      <c r="B44" s="1150"/>
      <c r="C44" s="1151"/>
      <c r="D44" s="83"/>
      <c r="E44" s="1156" t="s">
        <v>28</v>
      </c>
      <c r="F44" s="1156"/>
      <c r="G44" s="1156"/>
      <c r="H44" s="1157"/>
      <c r="I44" s="84">
        <v>1</v>
      </c>
      <c r="J44" s="85">
        <v>159</v>
      </c>
      <c r="K44" s="85">
        <v>141</v>
      </c>
      <c r="L44" s="85">
        <v>214</v>
      </c>
      <c r="M44" s="86">
        <v>190</v>
      </c>
    </row>
    <row r="45" spans="2:13" ht="27.75" customHeight="1" x14ac:dyDescent="0.15">
      <c r="B45" s="1150"/>
      <c r="C45" s="1151"/>
      <c r="D45" s="83"/>
      <c r="E45" s="1156" t="s">
        <v>29</v>
      </c>
      <c r="F45" s="1156"/>
      <c r="G45" s="1156"/>
      <c r="H45" s="1157"/>
      <c r="I45" s="84">
        <v>1193</v>
      </c>
      <c r="J45" s="85">
        <v>1146</v>
      </c>
      <c r="K45" s="85">
        <v>1078</v>
      </c>
      <c r="L45" s="85">
        <v>934</v>
      </c>
      <c r="M45" s="86">
        <v>926</v>
      </c>
    </row>
    <row r="46" spans="2:13" ht="27.75" customHeight="1" x14ac:dyDescent="0.15">
      <c r="B46" s="1150"/>
      <c r="C46" s="1151"/>
      <c r="D46" s="87"/>
      <c r="E46" s="1156" t="s">
        <v>30</v>
      </c>
      <c r="F46" s="1156"/>
      <c r="G46" s="1156"/>
      <c r="H46" s="1157"/>
      <c r="I46" s="84" t="s">
        <v>520</v>
      </c>
      <c r="J46" s="85" t="s">
        <v>520</v>
      </c>
      <c r="K46" s="85" t="s">
        <v>520</v>
      </c>
      <c r="L46" s="85" t="s">
        <v>520</v>
      </c>
      <c r="M46" s="86" t="s">
        <v>520</v>
      </c>
    </row>
    <row r="47" spans="2:13" ht="27.75" customHeight="1" x14ac:dyDescent="0.15">
      <c r="B47" s="1150"/>
      <c r="C47" s="1151"/>
      <c r="D47" s="88"/>
      <c r="E47" s="1158" t="s">
        <v>31</v>
      </c>
      <c r="F47" s="1159"/>
      <c r="G47" s="1159"/>
      <c r="H47" s="1160"/>
      <c r="I47" s="84" t="s">
        <v>520</v>
      </c>
      <c r="J47" s="85" t="s">
        <v>520</v>
      </c>
      <c r="K47" s="85" t="s">
        <v>520</v>
      </c>
      <c r="L47" s="85" t="s">
        <v>520</v>
      </c>
      <c r="M47" s="86" t="s">
        <v>520</v>
      </c>
    </row>
    <row r="48" spans="2:13" ht="27.75" customHeight="1" x14ac:dyDescent="0.15">
      <c r="B48" s="1150"/>
      <c r="C48" s="1151"/>
      <c r="D48" s="83"/>
      <c r="E48" s="1156" t="s">
        <v>32</v>
      </c>
      <c r="F48" s="1156"/>
      <c r="G48" s="1156"/>
      <c r="H48" s="1157"/>
      <c r="I48" s="84" t="s">
        <v>520</v>
      </c>
      <c r="J48" s="85" t="s">
        <v>520</v>
      </c>
      <c r="K48" s="85" t="s">
        <v>520</v>
      </c>
      <c r="L48" s="85" t="s">
        <v>520</v>
      </c>
      <c r="M48" s="86" t="s">
        <v>520</v>
      </c>
    </row>
    <row r="49" spans="2:13" ht="27.75" customHeight="1" x14ac:dyDescent="0.15">
      <c r="B49" s="1152"/>
      <c r="C49" s="1153"/>
      <c r="D49" s="83"/>
      <c r="E49" s="1156" t="s">
        <v>33</v>
      </c>
      <c r="F49" s="1156"/>
      <c r="G49" s="1156"/>
      <c r="H49" s="1157"/>
      <c r="I49" s="84" t="s">
        <v>520</v>
      </c>
      <c r="J49" s="85" t="s">
        <v>520</v>
      </c>
      <c r="K49" s="85" t="s">
        <v>520</v>
      </c>
      <c r="L49" s="85" t="s">
        <v>520</v>
      </c>
      <c r="M49" s="86" t="s">
        <v>520</v>
      </c>
    </row>
    <row r="50" spans="2:13" ht="27.75" customHeight="1" x14ac:dyDescent="0.15">
      <c r="B50" s="1161" t="s">
        <v>34</v>
      </c>
      <c r="C50" s="1162"/>
      <c r="D50" s="89"/>
      <c r="E50" s="1156" t="s">
        <v>35</v>
      </c>
      <c r="F50" s="1156"/>
      <c r="G50" s="1156"/>
      <c r="H50" s="1157"/>
      <c r="I50" s="84">
        <v>1716</v>
      </c>
      <c r="J50" s="85">
        <v>1617</v>
      </c>
      <c r="K50" s="85">
        <v>1613</v>
      </c>
      <c r="L50" s="85">
        <v>1054</v>
      </c>
      <c r="M50" s="86">
        <v>1364</v>
      </c>
    </row>
    <row r="51" spans="2:13" ht="27.75" customHeight="1" x14ac:dyDescent="0.15">
      <c r="B51" s="1150"/>
      <c r="C51" s="1151"/>
      <c r="D51" s="83"/>
      <c r="E51" s="1156" t="s">
        <v>36</v>
      </c>
      <c r="F51" s="1156"/>
      <c r="G51" s="1156"/>
      <c r="H51" s="1157"/>
      <c r="I51" s="84" t="s">
        <v>520</v>
      </c>
      <c r="J51" s="85" t="s">
        <v>520</v>
      </c>
      <c r="K51" s="85" t="s">
        <v>520</v>
      </c>
      <c r="L51" s="85" t="s">
        <v>520</v>
      </c>
      <c r="M51" s="86" t="s">
        <v>520</v>
      </c>
    </row>
    <row r="52" spans="2:13" ht="27.75" customHeight="1" x14ac:dyDescent="0.15">
      <c r="B52" s="1152"/>
      <c r="C52" s="1153"/>
      <c r="D52" s="83"/>
      <c r="E52" s="1156" t="s">
        <v>37</v>
      </c>
      <c r="F52" s="1156"/>
      <c r="G52" s="1156"/>
      <c r="H52" s="1157"/>
      <c r="I52" s="84">
        <v>5659</v>
      </c>
      <c r="J52" s="85">
        <v>5877</v>
      </c>
      <c r="K52" s="85">
        <v>5613</v>
      </c>
      <c r="L52" s="85">
        <v>6993</v>
      </c>
      <c r="M52" s="86">
        <v>7797</v>
      </c>
    </row>
    <row r="53" spans="2:13" ht="27.75" customHeight="1" thickBot="1" x14ac:dyDescent="0.2">
      <c r="B53" s="1163" t="s">
        <v>38</v>
      </c>
      <c r="C53" s="1164"/>
      <c r="D53" s="90"/>
      <c r="E53" s="1165" t="s">
        <v>39</v>
      </c>
      <c r="F53" s="1165"/>
      <c r="G53" s="1165"/>
      <c r="H53" s="1166"/>
      <c r="I53" s="91">
        <v>1052</v>
      </c>
      <c r="J53" s="92">
        <v>1182</v>
      </c>
      <c r="K53" s="92">
        <v>1176</v>
      </c>
      <c r="L53" s="92">
        <v>1692</v>
      </c>
      <c r="M53" s="93">
        <v>1501</v>
      </c>
    </row>
    <row r="54" spans="2:13" ht="27.75" customHeight="1" x14ac:dyDescent="0.15">
      <c r="B54" s="94" t="s">
        <v>40</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J7Jp3SbMSUm5/fzh+t1+n4tEJL0/w55mTs9cS00id8Yc3SfYB+eLmOhE+WASMd1kTnHd2S+a8SfazUi4y0ILA==" saltValue="iZg0QFJz5Tn7ACoZg13O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topLeftCell="A104857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41</v>
      </c>
    </row>
    <row r="54" spans="2:8" ht="29.25" customHeight="1" thickBot="1" x14ac:dyDescent="0.25">
      <c r="B54" s="99" t="s">
        <v>1</v>
      </c>
      <c r="C54" s="100"/>
      <c r="D54" s="100"/>
      <c r="E54" s="101" t="s">
        <v>2</v>
      </c>
      <c r="F54" s="102" t="s">
        <v>565</v>
      </c>
      <c r="G54" s="102" t="s">
        <v>566</v>
      </c>
      <c r="H54" s="103" t="s">
        <v>567</v>
      </c>
    </row>
    <row r="55" spans="2:8" ht="52.5" customHeight="1" x14ac:dyDescent="0.15">
      <c r="B55" s="104"/>
      <c r="C55" s="1175" t="s">
        <v>42</v>
      </c>
      <c r="D55" s="1175"/>
      <c r="E55" s="1176"/>
      <c r="F55" s="105">
        <v>1212</v>
      </c>
      <c r="G55" s="105">
        <v>687</v>
      </c>
      <c r="H55" s="106">
        <v>687</v>
      </c>
    </row>
    <row r="56" spans="2:8" ht="52.5" customHeight="1" x14ac:dyDescent="0.15">
      <c r="B56" s="107"/>
      <c r="C56" s="1177" t="s">
        <v>43</v>
      </c>
      <c r="D56" s="1177"/>
      <c r="E56" s="1178"/>
      <c r="F56" s="108">
        <v>60</v>
      </c>
      <c r="G56" s="108">
        <v>60</v>
      </c>
      <c r="H56" s="109">
        <v>61</v>
      </c>
    </row>
    <row r="57" spans="2:8" ht="53.25" customHeight="1" x14ac:dyDescent="0.15">
      <c r="B57" s="107"/>
      <c r="C57" s="1179" t="s">
        <v>44</v>
      </c>
      <c r="D57" s="1179"/>
      <c r="E57" s="1180"/>
      <c r="F57" s="110">
        <v>159</v>
      </c>
      <c r="G57" s="110">
        <v>169</v>
      </c>
      <c r="H57" s="111">
        <v>409</v>
      </c>
    </row>
    <row r="58" spans="2:8" ht="45.75" customHeight="1" x14ac:dyDescent="0.15">
      <c r="B58" s="112"/>
      <c r="C58" s="1167" t="s">
        <v>586</v>
      </c>
      <c r="D58" s="1168"/>
      <c r="E58" s="1169"/>
      <c r="F58" s="113">
        <v>0</v>
      </c>
      <c r="G58" s="113">
        <v>0</v>
      </c>
      <c r="H58" s="114">
        <v>233</v>
      </c>
    </row>
    <row r="59" spans="2:8" ht="45.75" customHeight="1" x14ac:dyDescent="0.15">
      <c r="B59" s="112"/>
      <c r="C59" s="1167" t="s">
        <v>587</v>
      </c>
      <c r="D59" s="1168"/>
      <c r="E59" s="1169"/>
      <c r="F59" s="113">
        <v>80</v>
      </c>
      <c r="G59" s="113">
        <v>90</v>
      </c>
      <c r="H59" s="114">
        <v>79</v>
      </c>
    </row>
    <row r="60" spans="2:8" ht="45.75" customHeight="1" x14ac:dyDescent="0.15">
      <c r="B60" s="112"/>
      <c r="C60" s="1167" t="s">
        <v>588</v>
      </c>
      <c r="D60" s="1168"/>
      <c r="E60" s="1169"/>
      <c r="F60" s="113">
        <v>3</v>
      </c>
      <c r="G60" s="113">
        <v>17</v>
      </c>
      <c r="H60" s="114">
        <v>33</v>
      </c>
    </row>
    <row r="61" spans="2:8" ht="45.75" customHeight="1" x14ac:dyDescent="0.15">
      <c r="B61" s="112"/>
      <c r="C61" s="1167" t="s">
        <v>589</v>
      </c>
      <c r="D61" s="1168"/>
      <c r="E61" s="1169"/>
      <c r="F61" s="113">
        <v>29</v>
      </c>
      <c r="G61" s="113">
        <v>29</v>
      </c>
      <c r="H61" s="114">
        <v>29</v>
      </c>
    </row>
    <row r="62" spans="2:8" ht="45.75" customHeight="1" thickBot="1" x14ac:dyDescent="0.2">
      <c r="B62" s="115"/>
      <c r="C62" s="1170" t="s">
        <v>590</v>
      </c>
      <c r="D62" s="1171"/>
      <c r="E62" s="1172"/>
      <c r="F62" s="116">
        <v>12</v>
      </c>
      <c r="G62" s="116">
        <v>12</v>
      </c>
      <c r="H62" s="117">
        <v>15</v>
      </c>
    </row>
    <row r="63" spans="2:8" ht="52.5" customHeight="1" thickBot="1" x14ac:dyDescent="0.2">
      <c r="B63" s="118"/>
      <c r="C63" s="1173" t="s">
        <v>45</v>
      </c>
      <c r="D63" s="1173"/>
      <c r="E63" s="1174"/>
      <c r="F63" s="119">
        <v>1432</v>
      </c>
      <c r="G63" s="119">
        <v>916</v>
      </c>
      <c r="H63" s="120">
        <v>1157</v>
      </c>
    </row>
    <row r="64" spans="2:8" ht="15" customHeight="1" x14ac:dyDescent="0.15"/>
    <row r="65" ht="0" hidden="1" customHeight="1" x14ac:dyDescent="0.15"/>
    <row r="66" ht="0" hidden="1" customHeight="1" x14ac:dyDescent="0.15"/>
  </sheetData>
  <sheetProtection algorithmName="SHA-512" hashValue="ZQJ8QfsRY43tRpS5gXu4oGNwhd45OPEx0E08K5Zjr8700OCaLBsEGc4CSDXNkMJWxfcOy0N7EFvTNXtfzmjhWA==" saltValue="YnG4dpX5lAb3iSjq8qU8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G58" zoomScale="85" zoomScaleNormal="85" zoomScaleSheetLayoutView="55" workbookViewId="0">
      <selection activeCell="AN65" sqref="AN65:DC69"/>
    </sheetView>
  </sheetViews>
  <sheetFormatPr defaultColWidth="0" defaultRowHeight="13.5"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330"/>
      <c r="B1" s="331"/>
      <c r="DD1" s="243"/>
      <c r="DE1" s="243"/>
    </row>
    <row r="2" spans="1:143" ht="25.5" customHeight="1" x14ac:dyDescent="0.15">
      <c r="A2" s="332"/>
      <c r="C2" s="332"/>
      <c r="O2" s="332"/>
      <c r="P2" s="332"/>
      <c r="Q2" s="332"/>
      <c r="R2" s="332"/>
      <c r="S2" s="332"/>
      <c r="T2" s="332"/>
      <c r="U2" s="332"/>
      <c r="V2" s="332"/>
      <c r="W2" s="332"/>
      <c r="X2" s="332"/>
      <c r="Y2" s="332"/>
      <c r="Z2" s="332"/>
      <c r="AA2" s="332"/>
      <c r="AB2" s="332"/>
      <c r="AC2" s="332"/>
      <c r="AD2" s="332"/>
      <c r="AE2" s="332"/>
      <c r="AF2" s="332"/>
      <c r="AG2" s="332"/>
      <c r="AH2" s="332"/>
      <c r="AI2" s="332"/>
      <c r="AU2" s="332"/>
      <c r="BG2" s="332"/>
      <c r="BS2" s="332"/>
      <c r="CE2" s="332"/>
      <c r="CQ2" s="332"/>
      <c r="DD2" s="243"/>
      <c r="DE2" s="243"/>
    </row>
    <row r="3" spans="1:143" ht="25.5" customHeight="1" x14ac:dyDescent="0.15">
      <c r="A3" s="332"/>
      <c r="C3" s="332"/>
      <c r="O3" s="332"/>
      <c r="P3" s="332"/>
      <c r="Q3" s="332"/>
      <c r="R3" s="332"/>
      <c r="S3" s="332"/>
      <c r="T3" s="332"/>
      <c r="U3" s="332"/>
      <c r="V3" s="332"/>
      <c r="W3" s="332"/>
      <c r="X3" s="332"/>
      <c r="Y3" s="332"/>
      <c r="Z3" s="332"/>
      <c r="AA3" s="332"/>
      <c r="AB3" s="332"/>
      <c r="AC3" s="332"/>
      <c r="AD3" s="332"/>
      <c r="AE3" s="332"/>
      <c r="AF3" s="332"/>
      <c r="AG3" s="332"/>
      <c r="AH3" s="332"/>
      <c r="AI3" s="332"/>
      <c r="AU3" s="332"/>
      <c r="BG3" s="332"/>
      <c r="BS3" s="332"/>
      <c r="CE3" s="332"/>
      <c r="CQ3" s="332"/>
      <c r="DD3" s="243"/>
      <c r="DE3" s="243"/>
    </row>
    <row r="4" spans="1:143" s="241" customFormat="1" x14ac:dyDescent="0.15">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242"/>
      <c r="DG4" s="242"/>
      <c r="DH4" s="242"/>
      <c r="DI4" s="242"/>
      <c r="DJ4" s="242"/>
      <c r="DK4" s="242"/>
      <c r="DL4" s="242"/>
      <c r="DM4" s="242"/>
      <c r="DN4" s="242"/>
      <c r="DO4" s="242"/>
      <c r="DP4" s="242"/>
      <c r="DQ4" s="242"/>
      <c r="DR4" s="242"/>
      <c r="DS4" s="242"/>
      <c r="DT4" s="242"/>
      <c r="DU4" s="242"/>
      <c r="DV4" s="242"/>
      <c r="DW4" s="242"/>
    </row>
    <row r="5" spans="1:143" s="241" customFormat="1" x14ac:dyDescent="0.15">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242"/>
      <c r="DG5" s="242"/>
      <c r="DH5" s="242"/>
      <c r="DI5" s="242"/>
      <c r="DJ5" s="242"/>
      <c r="DK5" s="242"/>
      <c r="DL5" s="242"/>
      <c r="DM5" s="242"/>
      <c r="DN5" s="242"/>
      <c r="DO5" s="242"/>
      <c r="DP5" s="242"/>
      <c r="DQ5" s="242"/>
      <c r="DR5" s="242"/>
      <c r="DS5" s="242"/>
      <c r="DT5" s="242"/>
      <c r="DU5" s="242"/>
      <c r="DV5" s="242"/>
      <c r="DW5" s="242"/>
    </row>
    <row r="6" spans="1:143" s="241" customFormat="1" x14ac:dyDescent="0.15">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242"/>
      <c r="DG6" s="242"/>
      <c r="DH6" s="242"/>
      <c r="DI6" s="242"/>
      <c r="DJ6" s="242"/>
      <c r="DK6" s="242"/>
      <c r="DL6" s="242"/>
      <c r="DM6" s="242"/>
      <c r="DN6" s="242"/>
      <c r="DO6" s="242"/>
      <c r="DP6" s="242"/>
      <c r="DQ6" s="242"/>
      <c r="DR6" s="242"/>
      <c r="DS6" s="242"/>
      <c r="DT6" s="242"/>
      <c r="DU6" s="242"/>
      <c r="DV6" s="242"/>
      <c r="DW6" s="242"/>
    </row>
    <row r="7" spans="1:143" s="241" customFormat="1" x14ac:dyDescent="0.15">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242"/>
      <c r="DG7" s="242"/>
      <c r="DH7" s="242"/>
      <c r="DI7" s="242"/>
      <c r="DJ7" s="242"/>
      <c r="DK7" s="242"/>
      <c r="DL7" s="242"/>
      <c r="DM7" s="242"/>
      <c r="DN7" s="242"/>
      <c r="DO7" s="242"/>
      <c r="DP7" s="242"/>
      <c r="DQ7" s="242"/>
      <c r="DR7" s="242"/>
      <c r="DS7" s="242"/>
      <c r="DT7" s="242"/>
      <c r="DU7" s="242"/>
      <c r="DV7" s="242"/>
      <c r="DW7" s="242"/>
    </row>
    <row r="8" spans="1:143" s="241" customFormat="1" x14ac:dyDescent="0.15">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242"/>
      <c r="DG8" s="242"/>
      <c r="DH8" s="242"/>
      <c r="DI8" s="242"/>
      <c r="DJ8" s="242"/>
      <c r="DK8" s="242"/>
      <c r="DL8" s="242"/>
      <c r="DM8" s="242"/>
      <c r="DN8" s="242"/>
      <c r="DO8" s="242"/>
      <c r="DP8" s="242"/>
      <c r="DQ8" s="242"/>
      <c r="DR8" s="242"/>
      <c r="DS8" s="242"/>
      <c r="DT8" s="242"/>
      <c r="DU8" s="242"/>
      <c r="DV8" s="242"/>
      <c r="DW8" s="242"/>
    </row>
    <row r="9" spans="1:143" s="241" customFormat="1" x14ac:dyDescent="0.15">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242"/>
      <c r="DG9" s="242"/>
      <c r="DH9" s="242"/>
      <c r="DI9" s="242"/>
      <c r="DJ9" s="242"/>
      <c r="DK9" s="242"/>
      <c r="DL9" s="242"/>
      <c r="DM9" s="242"/>
      <c r="DN9" s="242"/>
      <c r="DO9" s="242"/>
      <c r="DP9" s="242"/>
      <c r="DQ9" s="242"/>
      <c r="DR9" s="242"/>
      <c r="DS9" s="242"/>
      <c r="DT9" s="242"/>
      <c r="DU9" s="242"/>
      <c r="DV9" s="242"/>
      <c r="DW9" s="242"/>
    </row>
    <row r="10" spans="1:143" s="241" customFormat="1" x14ac:dyDescent="0.1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242"/>
      <c r="DG10" s="242"/>
      <c r="DH10" s="242"/>
      <c r="DI10" s="242"/>
      <c r="DJ10" s="242"/>
      <c r="DK10" s="242"/>
      <c r="DL10" s="242"/>
      <c r="DM10" s="242"/>
      <c r="DN10" s="242"/>
      <c r="DO10" s="242"/>
      <c r="DP10" s="242"/>
      <c r="DQ10" s="242"/>
      <c r="DR10" s="242"/>
      <c r="DS10" s="242"/>
      <c r="DT10" s="242"/>
      <c r="DU10" s="242"/>
      <c r="DV10" s="242"/>
      <c r="DW10" s="242"/>
      <c r="EM10" s="241" t="s">
        <v>591</v>
      </c>
    </row>
    <row r="11" spans="1:143" s="241" customFormat="1" x14ac:dyDescent="0.15">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242"/>
      <c r="DG11" s="242"/>
      <c r="DH11" s="242"/>
      <c r="DI11" s="242"/>
      <c r="DJ11" s="242"/>
      <c r="DK11" s="242"/>
      <c r="DL11" s="242"/>
      <c r="DM11" s="242"/>
      <c r="DN11" s="242"/>
      <c r="DO11" s="242"/>
      <c r="DP11" s="242"/>
      <c r="DQ11" s="242"/>
      <c r="DR11" s="242"/>
      <c r="DS11" s="242"/>
      <c r="DT11" s="242"/>
      <c r="DU11" s="242"/>
      <c r="DV11" s="242"/>
      <c r="DW11" s="242"/>
    </row>
    <row r="12" spans="1:143" s="241" customFormat="1" x14ac:dyDescent="0.15">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242"/>
      <c r="DG12" s="242"/>
      <c r="DH12" s="242"/>
      <c r="DI12" s="242"/>
      <c r="DJ12" s="242"/>
      <c r="DK12" s="242"/>
      <c r="DL12" s="242"/>
      <c r="DM12" s="242"/>
      <c r="DN12" s="242"/>
      <c r="DO12" s="242"/>
      <c r="DP12" s="242"/>
      <c r="DQ12" s="242"/>
      <c r="DR12" s="242"/>
      <c r="DS12" s="242"/>
      <c r="DT12" s="242"/>
      <c r="DU12" s="242"/>
      <c r="DV12" s="242"/>
      <c r="DW12" s="242"/>
      <c r="EM12" s="241" t="s">
        <v>591</v>
      </c>
    </row>
    <row r="13" spans="1:143" s="241" customFormat="1" x14ac:dyDescent="0.15">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242"/>
      <c r="DG13" s="242"/>
      <c r="DH13" s="242"/>
      <c r="DI13" s="242"/>
      <c r="DJ13" s="242"/>
      <c r="DK13" s="242"/>
      <c r="DL13" s="242"/>
      <c r="DM13" s="242"/>
      <c r="DN13" s="242"/>
      <c r="DO13" s="242"/>
      <c r="DP13" s="242"/>
      <c r="DQ13" s="242"/>
      <c r="DR13" s="242"/>
      <c r="DS13" s="242"/>
      <c r="DT13" s="242"/>
      <c r="DU13" s="242"/>
      <c r="DV13" s="242"/>
      <c r="DW13" s="242"/>
    </row>
    <row r="14" spans="1:143" s="241" customFormat="1" x14ac:dyDescent="0.15">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242"/>
      <c r="DG14" s="242"/>
      <c r="DH14" s="242"/>
      <c r="DI14" s="242"/>
      <c r="DJ14" s="242"/>
      <c r="DK14" s="242"/>
      <c r="DL14" s="242"/>
      <c r="DM14" s="242"/>
      <c r="DN14" s="242"/>
      <c r="DO14" s="242"/>
      <c r="DP14" s="242"/>
      <c r="DQ14" s="242"/>
      <c r="DR14" s="242"/>
      <c r="DS14" s="242"/>
      <c r="DT14" s="242"/>
      <c r="DU14" s="242"/>
      <c r="DV14" s="242"/>
      <c r="DW14" s="242"/>
    </row>
    <row r="15" spans="1:143" s="241" customFormat="1" x14ac:dyDescent="0.15">
      <c r="A15" s="243"/>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242"/>
      <c r="DG15" s="242"/>
      <c r="DH15" s="242"/>
      <c r="DI15" s="242"/>
      <c r="DJ15" s="242"/>
      <c r="DK15" s="242"/>
      <c r="DL15" s="242"/>
      <c r="DM15" s="242"/>
      <c r="DN15" s="242"/>
      <c r="DO15" s="242"/>
      <c r="DP15" s="242"/>
      <c r="DQ15" s="242"/>
      <c r="DR15" s="242"/>
      <c r="DS15" s="242"/>
      <c r="DT15" s="242"/>
      <c r="DU15" s="242"/>
      <c r="DV15" s="242"/>
      <c r="DW15" s="242"/>
    </row>
    <row r="16" spans="1:143" s="241" customFormat="1" x14ac:dyDescent="0.15">
      <c r="A16" s="243"/>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242"/>
      <c r="DG16" s="242"/>
      <c r="DH16" s="242"/>
      <c r="DI16" s="242"/>
      <c r="DJ16" s="242"/>
      <c r="DK16" s="242"/>
      <c r="DL16" s="242"/>
      <c r="DM16" s="242"/>
      <c r="DN16" s="242"/>
      <c r="DO16" s="242"/>
      <c r="DP16" s="242"/>
      <c r="DQ16" s="242"/>
      <c r="DR16" s="242"/>
      <c r="DS16" s="242"/>
      <c r="DT16" s="242"/>
      <c r="DU16" s="242"/>
      <c r="DV16" s="242"/>
      <c r="DW16" s="242"/>
    </row>
    <row r="17" spans="1:351" s="241" customFormat="1" x14ac:dyDescent="0.15">
      <c r="A17" s="243"/>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242"/>
      <c r="DG17" s="242"/>
      <c r="DH17" s="242"/>
      <c r="DI17" s="242"/>
      <c r="DJ17" s="242"/>
      <c r="DK17" s="242"/>
      <c r="DL17" s="242"/>
      <c r="DM17" s="242"/>
      <c r="DN17" s="242"/>
      <c r="DO17" s="242"/>
      <c r="DP17" s="242"/>
      <c r="DQ17" s="242"/>
      <c r="DR17" s="242"/>
      <c r="DS17" s="242"/>
      <c r="DT17" s="242"/>
      <c r="DU17" s="242"/>
      <c r="DV17" s="242"/>
      <c r="DW17" s="242"/>
    </row>
    <row r="18" spans="1:351" s="241" customFormat="1" x14ac:dyDescent="0.15">
      <c r="A18" s="243"/>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242"/>
      <c r="DG18" s="242"/>
      <c r="DH18" s="242"/>
      <c r="DI18" s="242"/>
      <c r="DJ18" s="242"/>
      <c r="DK18" s="242"/>
      <c r="DL18" s="242"/>
      <c r="DM18" s="242"/>
      <c r="DN18" s="242"/>
      <c r="DO18" s="242"/>
      <c r="DP18" s="242"/>
      <c r="DQ18" s="242"/>
      <c r="DR18" s="242"/>
      <c r="DS18" s="242"/>
      <c r="DT18" s="242"/>
      <c r="DU18" s="242"/>
      <c r="DV18" s="242"/>
      <c r="DW18" s="242"/>
    </row>
    <row r="19" spans="1:351" x14ac:dyDescent="0.15">
      <c r="DD19" s="243"/>
      <c r="DE19" s="243"/>
    </row>
    <row r="20" spans="1:351" x14ac:dyDescent="0.15">
      <c r="DD20" s="243"/>
      <c r="DE20" s="243"/>
    </row>
    <row r="21" spans="1:351" ht="17.25" x14ac:dyDescent="0.15">
      <c r="B21" s="333"/>
      <c r="C21" s="245"/>
      <c r="D21" s="245"/>
      <c r="E21" s="245"/>
      <c r="F21" s="245"/>
      <c r="G21" s="245"/>
      <c r="H21" s="245"/>
      <c r="I21" s="245"/>
      <c r="J21" s="245"/>
      <c r="K21" s="245"/>
      <c r="L21" s="245"/>
      <c r="M21" s="245"/>
      <c r="N21" s="33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334"/>
      <c r="AU21" s="245"/>
      <c r="AV21" s="245"/>
      <c r="AW21" s="245"/>
      <c r="AX21" s="245"/>
      <c r="AY21" s="245"/>
      <c r="AZ21" s="245"/>
      <c r="BA21" s="245"/>
      <c r="BB21" s="245"/>
      <c r="BC21" s="245"/>
      <c r="BD21" s="245"/>
      <c r="BE21" s="245"/>
      <c r="BF21" s="334"/>
      <c r="BG21" s="245"/>
      <c r="BH21" s="245"/>
      <c r="BI21" s="245"/>
      <c r="BJ21" s="245"/>
      <c r="BK21" s="245"/>
      <c r="BL21" s="245"/>
      <c r="BM21" s="245"/>
      <c r="BN21" s="245"/>
      <c r="BO21" s="245"/>
      <c r="BP21" s="245"/>
      <c r="BQ21" s="245"/>
      <c r="BR21" s="334"/>
      <c r="BS21" s="245"/>
      <c r="BT21" s="245"/>
      <c r="BU21" s="245"/>
      <c r="BV21" s="245"/>
      <c r="BW21" s="245"/>
      <c r="BX21" s="245"/>
      <c r="BY21" s="245"/>
      <c r="BZ21" s="245"/>
      <c r="CA21" s="245"/>
      <c r="CB21" s="245"/>
      <c r="CC21" s="245"/>
      <c r="CD21" s="334"/>
      <c r="CE21" s="245"/>
      <c r="CF21" s="245"/>
      <c r="CG21" s="245"/>
      <c r="CH21" s="245"/>
      <c r="CI21" s="245"/>
      <c r="CJ21" s="245"/>
      <c r="CK21" s="245"/>
      <c r="CL21" s="245"/>
      <c r="CM21" s="245"/>
      <c r="CN21" s="245"/>
      <c r="CO21" s="245"/>
      <c r="CP21" s="334"/>
      <c r="CQ21" s="245"/>
      <c r="CR21" s="245"/>
      <c r="CS21" s="245"/>
      <c r="CT21" s="245"/>
      <c r="CU21" s="245"/>
      <c r="CV21" s="245"/>
      <c r="CW21" s="245"/>
      <c r="CX21" s="245"/>
      <c r="CY21" s="245"/>
      <c r="CZ21" s="245"/>
      <c r="DA21" s="245"/>
      <c r="DB21" s="334"/>
      <c r="DC21" s="245"/>
      <c r="DD21" s="246"/>
      <c r="DE21" s="243"/>
      <c r="MM21" s="335"/>
    </row>
    <row r="22" spans="1:351" ht="17.25" x14ac:dyDescent="0.15">
      <c r="B22" s="247"/>
      <c r="MM22" s="335"/>
    </row>
    <row r="23" spans="1:351" x14ac:dyDescent="0.15">
      <c r="B23" s="247"/>
    </row>
    <row r="24" spans="1:351" x14ac:dyDescent="0.15">
      <c r="B24" s="247"/>
    </row>
    <row r="25" spans="1:351" x14ac:dyDescent="0.15">
      <c r="B25" s="247"/>
    </row>
    <row r="26" spans="1:351" x14ac:dyDescent="0.15">
      <c r="B26" s="247"/>
    </row>
    <row r="27" spans="1:351" x14ac:dyDescent="0.15">
      <c r="B27" s="247"/>
    </row>
    <row r="28" spans="1:351" x14ac:dyDescent="0.15">
      <c r="B28" s="247"/>
    </row>
    <row r="29" spans="1:351" x14ac:dyDescent="0.15">
      <c r="B29" s="247"/>
    </row>
    <row r="30" spans="1:351" x14ac:dyDescent="0.15">
      <c r="B30" s="247"/>
    </row>
    <row r="31" spans="1:351" x14ac:dyDescent="0.15">
      <c r="B31" s="247"/>
    </row>
    <row r="32" spans="1:351" x14ac:dyDescent="0.15">
      <c r="B32" s="247"/>
    </row>
    <row r="33" spans="2:109" x14ac:dyDescent="0.15">
      <c r="B33" s="247"/>
    </row>
    <row r="34" spans="2:109" x14ac:dyDescent="0.15">
      <c r="B34" s="247"/>
    </row>
    <row r="35" spans="2:109" x14ac:dyDescent="0.15">
      <c r="B35" s="247"/>
    </row>
    <row r="36" spans="2:109" x14ac:dyDescent="0.15">
      <c r="B36" s="247"/>
    </row>
    <row r="37" spans="2:109" x14ac:dyDescent="0.15">
      <c r="B37" s="247"/>
    </row>
    <row r="38" spans="2:109" x14ac:dyDescent="0.15">
      <c r="B38" s="247"/>
    </row>
    <row r="39" spans="2:109"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x14ac:dyDescent="0.15">
      <c r="B40" s="336"/>
      <c r="DD40" s="336"/>
      <c r="DE40" s="243"/>
    </row>
    <row r="41" spans="2:109" ht="17.25" x14ac:dyDescent="0.15">
      <c r="B41" s="244" t="s">
        <v>592</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x14ac:dyDescent="0.15">
      <c r="B42" s="247"/>
      <c r="G42" s="337"/>
      <c r="I42" s="338"/>
      <c r="J42" s="338"/>
      <c r="K42" s="338"/>
      <c r="AM42" s="337"/>
      <c r="AN42" s="337" t="s">
        <v>593</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x14ac:dyDescent="0.15">
      <c r="B43" s="247"/>
      <c r="AN43" s="1181" t="s">
        <v>604</v>
      </c>
      <c r="AO43" s="1182"/>
      <c r="AP43" s="1182"/>
      <c r="AQ43" s="1182"/>
      <c r="AR43" s="1182"/>
      <c r="AS43" s="1182"/>
      <c r="AT43" s="1182"/>
      <c r="AU43" s="1182"/>
      <c r="AV43" s="1182"/>
      <c r="AW43" s="1182"/>
      <c r="AX43" s="1182"/>
      <c r="AY43" s="1182"/>
      <c r="AZ43" s="1182"/>
      <c r="BA43" s="1182"/>
      <c r="BB43" s="1182"/>
      <c r="BC43" s="1182"/>
      <c r="BD43" s="1182"/>
      <c r="BE43" s="1182"/>
      <c r="BF43" s="1182"/>
      <c r="BG43" s="1182"/>
      <c r="BH43" s="1182"/>
      <c r="BI43" s="1182"/>
      <c r="BJ43" s="1182"/>
      <c r="BK43" s="1182"/>
      <c r="BL43" s="1182"/>
      <c r="BM43" s="1182"/>
      <c r="BN43" s="1182"/>
      <c r="BO43" s="1182"/>
      <c r="BP43" s="1182"/>
      <c r="BQ43" s="1182"/>
      <c r="BR43" s="1182"/>
      <c r="BS43" s="1182"/>
      <c r="BT43" s="1182"/>
      <c r="BU43" s="1182"/>
      <c r="BV43" s="1182"/>
      <c r="BW43" s="1182"/>
      <c r="BX43" s="1182"/>
      <c r="BY43" s="1182"/>
      <c r="BZ43" s="1182"/>
      <c r="CA43" s="1182"/>
      <c r="CB43" s="1182"/>
      <c r="CC43" s="1182"/>
      <c r="CD43" s="1182"/>
      <c r="CE43" s="1182"/>
      <c r="CF43" s="1182"/>
      <c r="CG43" s="1182"/>
      <c r="CH43" s="1182"/>
      <c r="CI43" s="1182"/>
      <c r="CJ43" s="1182"/>
      <c r="CK43" s="1182"/>
      <c r="CL43" s="1182"/>
      <c r="CM43" s="1182"/>
      <c r="CN43" s="1182"/>
      <c r="CO43" s="1182"/>
      <c r="CP43" s="1182"/>
      <c r="CQ43" s="1182"/>
      <c r="CR43" s="1182"/>
      <c r="CS43" s="1182"/>
      <c r="CT43" s="1182"/>
      <c r="CU43" s="1182"/>
      <c r="CV43" s="1182"/>
      <c r="CW43" s="1182"/>
      <c r="CX43" s="1182"/>
      <c r="CY43" s="1182"/>
      <c r="CZ43" s="1182"/>
      <c r="DA43" s="1182"/>
      <c r="DB43" s="1182"/>
      <c r="DC43" s="1183"/>
    </row>
    <row r="44" spans="2:109" x14ac:dyDescent="0.15">
      <c r="B44" s="247"/>
      <c r="AN44" s="1184"/>
      <c r="AO44" s="1185"/>
      <c r="AP44" s="1185"/>
      <c r="AQ44" s="1185"/>
      <c r="AR44" s="1185"/>
      <c r="AS44" s="1185"/>
      <c r="AT44" s="1185"/>
      <c r="AU44" s="1185"/>
      <c r="AV44" s="1185"/>
      <c r="AW44" s="1185"/>
      <c r="AX44" s="1185"/>
      <c r="AY44" s="1185"/>
      <c r="AZ44" s="1185"/>
      <c r="BA44" s="1185"/>
      <c r="BB44" s="1185"/>
      <c r="BC44" s="1185"/>
      <c r="BD44" s="1185"/>
      <c r="BE44" s="1185"/>
      <c r="BF44" s="1185"/>
      <c r="BG44" s="1185"/>
      <c r="BH44" s="1185"/>
      <c r="BI44" s="1185"/>
      <c r="BJ44" s="1185"/>
      <c r="BK44" s="1185"/>
      <c r="BL44" s="1185"/>
      <c r="BM44" s="1185"/>
      <c r="BN44" s="1185"/>
      <c r="BO44" s="1185"/>
      <c r="BP44" s="1185"/>
      <c r="BQ44" s="1185"/>
      <c r="BR44" s="1185"/>
      <c r="BS44" s="1185"/>
      <c r="BT44" s="1185"/>
      <c r="BU44" s="1185"/>
      <c r="BV44" s="1185"/>
      <c r="BW44" s="1185"/>
      <c r="BX44" s="1185"/>
      <c r="BY44" s="1185"/>
      <c r="BZ44" s="1185"/>
      <c r="CA44" s="1185"/>
      <c r="CB44" s="1185"/>
      <c r="CC44" s="1185"/>
      <c r="CD44" s="1185"/>
      <c r="CE44" s="1185"/>
      <c r="CF44" s="1185"/>
      <c r="CG44" s="1185"/>
      <c r="CH44" s="1185"/>
      <c r="CI44" s="1185"/>
      <c r="CJ44" s="1185"/>
      <c r="CK44" s="1185"/>
      <c r="CL44" s="1185"/>
      <c r="CM44" s="1185"/>
      <c r="CN44" s="1185"/>
      <c r="CO44" s="1185"/>
      <c r="CP44" s="1185"/>
      <c r="CQ44" s="1185"/>
      <c r="CR44" s="1185"/>
      <c r="CS44" s="1185"/>
      <c r="CT44" s="1185"/>
      <c r="CU44" s="1185"/>
      <c r="CV44" s="1185"/>
      <c r="CW44" s="1185"/>
      <c r="CX44" s="1185"/>
      <c r="CY44" s="1185"/>
      <c r="CZ44" s="1185"/>
      <c r="DA44" s="1185"/>
      <c r="DB44" s="1185"/>
      <c r="DC44" s="1186"/>
    </row>
    <row r="45" spans="2:109" x14ac:dyDescent="0.15">
      <c r="B45" s="247"/>
      <c r="AN45" s="1184"/>
      <c r="AO45" s="1185"/>
      <c r="AP45" s="1185"/>
      <c r="AQ45" s="1185"/>
      <c r="AR45" s="1185"/>
      <c r="AS45" s="1185"/>
      <c r="AT45" s="1185"/>
      <c r="AU45" s="1185"/>
      <c r="AV45" s="1185"/>
      <c r="AW45" s="1185"/>
      <c r="AX45" s="1185"/>
      <c r="AY45" s="1185"/>
      <c r="AZ45" s="1185"/>
      <c r="BA45" s="1185"/>
      <c r="BB45" s="1185"/>
      <c r="BC45" s="1185"/>
      <c r="BD45" s="1185"/>
      <c r="BE45" s="1185"/>
      <c r="BF45" s="1185"/>
      <c r="BG45" s="1185"/>
      <c r="BH45" s="1185"/>
      <c r="BI45" s="1185"/>
      <c r="BJ45" s="1185"/>
      <c r="BK45" s="1185"/>
      <c r="BL45" s="1185"/>
      <c r="BM45" s="1185"/>
      <c r="BN45" s="1185"/>
      <c r="BO45" s="1185"/>
      <c r="BP45" s="1185"/>
      <c r="BQ45" s="1185"/>
      <c r="BR45" s="1185"/>
      <c r="BS45" s="1185"/>
      <c r="BT45" s="1185"/>
      <c r="BU45" s="1185"/>
      <c r="BV45" s="1185"/>
      <c r="BW45" s="1185"/>
      <c r="BX45" s="1185"/>
      <c r="BY45" s="1185"/>
      <c r="BZ45" s="1185"/>
      <c r="CA45" s="1185"/>
      <c r="CB45" s="1185"/>
      <c r="CC45" s="1185"/>
      <c r="CD45" s="1185"/>
      <c r="CE45" s="1185"/>
      <c r="CF45" s="1185"/>
      <c r="CG45" s="1185"/>
      <c r="CH45" s="1185"/>
      <c r="CI45" s="1185"/>
      <c r="CJ45" s="1185"/>
      <c r="CK45" s="1185"/>
      <c r="CL45" s="1185"/>
      <c r="CM45" s="1185"/>
      <c r="CN45" s="1185"/>
      <c r="CO45" s="1185"/>
      <c r="CP45" s="1185"/>
      <c r="CQ45" s="1185"/>
      <c r="CR45" s="1185"/>
      <c r="CS45" s="1185"/>
      <c r="CT45" s="1185"/>
      <c r="CU45" s="1185"/>
      <c r="CV45" s="1185"/>
      <c r="CW45" s="1185"/>
      <c r="CX45" s="1185"/>
      <c r="CY45" s="1185"/>
      <c r="CZ45" s="1185"/>
      <c r="DA45" s="1185"/>
      <c r="DB45" s="1185"/>
      <c r="DC45" s="1186"/>
    </row>
    <row r="46" spans="2:109" x14ac:dyDescent="0.15">
      <c r="B46" s="247"/>
      <c r="AN46" s="1184"/>
      <c r="AO46" s="1185"/>
      <c r="AP46" s="1185"/>
      <c r="AQ46" s="1185"/>
      <c r="AR46" s="1185"/>
      <c r="AS46" s="1185"/>
      <c r="AT46" s="1185"/>
      <c r="AU46" s="1185"/>
      <c r="AV46" s="1185"/>
      <c r="AW46" s="1185"/>
      <c r="AX46" s="1185"/>
      <c r="AY46" s="1185"/>
      <c r="AZ46" s="1185"/>
      <c r="BA46" s="1185"/>
      <c r="BB46" s="1185"/>
      <c r="BC46" s="1185"/>
      <c r="BD46" s="1185"/>
      <c r="BE46" s="1185"/>
      <c r="BF46" s="1185"/>
      <c r="BG46" s="1185"/>
      <c r="BH46" s="1185"/>
      <c r="BI46" s="1185"/>
      <c r="BJ46" s="1185"/>
      <c r="BK46" s="1185"/>
      <c r="BL46" s="1185"/>
      <c r="BM46" s="1185"/>
      <c r="BN46" s="1185"/>
      <c r="BO46" s="1185"/>
      <c r="BP46" s="1185"/>
      <c r="BQ46" s="1185"/>
      <c r="BR46" s="1185"/>
      <c r="BS46" s="1185"/>
      <c r="BT46" s="1185"/>
      <c r="BU46" s="1185"/>
      <c r="BV46" s="1185"/>
      <c r="BW46" s="1185"/>
      <c r="BX46" s="1185"/>
      <c r="BY46" s="1185"/>
      <c r="BZ46" s="1185"/>
      <c r="CA46" s="1185"/>
      <c r="CB46" s="1185"/>
      <c r="CC46" s="1185"/>
      <c r="CD46" s="1185"/>
      <c r="CE46" s="1185"/>
      <c r="CF46" s="1185"/>
      <c r="CG46" s="1185"/>
      <c r="CH46" s="1185"/>
      <c r="CI46" s="1185"/>
      <c r="CJ46" s="1185"/>
      <c r="CK46" s="1185"/>
      <c r="CL46" s="1185"/>
      <c r="CM46" s="1185"/>
      <c r="CN46" s="1185"/>
      <c r="CO46" s="1185"/>
      <c r="CP46" s="1185"/>
      <c r="CQ46" s="1185"/>
      <c r="CR46" s="1185"/>
      <c r="CS46" s="1185"/>
      <c r="CT46" s="1185"/>
      <c r="CU46" s="1185"/>
      <c r="CV46" s="1185"/>
      <c r="CW46" s="1185"/>
      <c r="CX46" s="1185"/>
      <c r="CY46" s="1185"/>
      <c r="CZ46" s="1185"/>
      <c r="DA46" s="1185"/>
      <c r="DB46" s="1185"/>
      <c r="DC46" s="1186"/>
    </row>
    <row r="47" spans="2:109" x14ac:dyDescent="0.15">
      <c r="B47" s="247"/>
      <c r="AN47" s="1187"/>
      <c r="AO47" s="1188"/>
      <c r="AP47" s="1188"/>
      <c r="AQ47" s="1188"/>
      <c r="AR47" s="1188"/>
      <c r="AS47" s="1188"/>
      <c r="AT47" s="1188"/>
      <c r="AU47" s="1188"/>
      <c r="AV47" s="1188"/>
      <c r="AW47" s="1188"/>
      <c r="AX47" s="1188"/>
      <c r="AY47" s="1188"/>
      <c r="AZ47" s="1188"/>
      <c r="BA47" s="1188"/>
      <c r="BB47" s="1188"/>
      <c r="BC47" s="1188"/>
      <c r="BD47" s="1188"/>
      <c r="BE47" s="1188"/>
      <c r="BF47" s="1188"/>
      <c r="BG47" s="1188"/>
      <c r="BH47" s="1188"/>
      <c r="BI47" s="1188"/>
      <c r="BJ47" s="1188"/>
      <c r="BK47" s="1188"/>
      <c r="BL47" s="1188"/>
      <c r="BM47" s="1188"/>
      <c r="BN47" s="1188"/>
      <c r="BO47" s="1188"/>
      <c r="BP47" s="1188"/>
      <c r="BQ47" s="1188"/>
      <c r="BR47" s="1188"/>
      <c r="BS47" s="1188"/>
      <c r="BT47" s="1188"/>
      <c r="BU47" s="1188"/>
      <c r="BV47" s="1188"/>
      <c r="BW47" s="1188"/>
      <c r="BX47" s="1188"/>
      <c r="BY47" s="1188"/>
      <c r="BZ47" s="1188"/>
      <c r="CA47" s="1188"/>
      <c r="CB47" s="1188"/>
      <c r="CC47" s="1188"/>
      <c r="CD47" s="1188"/>
      <c r="CE47" s="1188"/>
      <c r="CF47" s="1188"/>
      <c r="CG47" s="1188"/>
      <c r="CH47" s="1188"/>
      <c r="CI47" s="1188"/>
      <c r="CJ47" s="1188"/>
      <c r="CK47" s="1188"/>
      <c r="CL47" s="1188"/>
      <c r="CM47" s="1188"/>
      <c r="CN47" s="1188"/>
      <c r="CO47" s="1188"/>
      <c r="CP47" s="1188"/>
      <c r="CQ47" s="1188"/>
      <c r="CR47" s="1188"/>
      <c r="CS47" s="1188"/>
      <c r="CT47" s="1188"/>
      <c r="CU47" s="1188"/>
      <c r="CV47" s="1188"/>
      <c r="CW47" s="1188"/>
      <c r="CX47" s="1188"/>
      <c r="CY47" s="1188"/>
      <c r="CZ47" s="1188"/>
      <c r="DA47" s="1188"/>
      <c r="DB47" s="1188"/>
      <c r="DC47" s="1189"/>
    </row>
    <row r="48" spans="2:109" x14ac:dyDescent="0.15">
      <c r="B48" s="247"/>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x14ac:dyDescent="0.15">
      <c r="B49" s="247"/>
      <c r="AN49" s="243" t="s">
        <v>594</v>
      </c>
    </row>
    <row r="50" spans="1:109" x14ac:dyDescent="0.15">
      <c r="B50" s="247"/>
      <c r="G50" s="1190"/>
      <c r="H50" s="1190"/>
      <c r="I50" s="1190"/>
      <c r="J50" s="1190"/>
      <c r="K50" s="340"/>
      <c r="L50" s="340"/>
      <c r="M50" s="341"/>
      <c r="N50" s="341"/>
      <c r="AN50" s="1191"/>
      <c r="AO50" s="1192"/>
      <c r="AP50" s="1192"/>
      <c r="AQ50" s="1192"/>
      <c r="AR50" s="1192"/>
      <c r="AS50" s="1192"/>
      <c r="AT50" s="1192"/>
      <c r="AU50" s="1192"/>
      <c r="AV50" s="1192"/>
      <c r="AW50" s="1192"/>
      <c r="AX50" s="1192"/>
      <c r="AY50" s="1192"/>
      <c r="AZ50" s="1192"/>
      <c r="BA50" s="1192"/>
      <c r="BB50" s="1192"/>
      <c r="BC50" s="1192"/>
      <c r="BD50" s="1192"/>
      <c r="BE50" s="1192"/>
      <c r="BF50" s="1192"/>
      <c r="BG50" s="1192"/>
      <c r="BH50" s="1192"/>
      <c r="BI50" s="1192"/>
      <c r="BJ50" s="1192"/>
      <c r="BK50" s="1192"/>
      <c r="BL50" s="1192"/>
      <c r="BM50" s="1192"/>
      <c r="BN50" s="1192"/>
      <c r="BO50" s="1193"/>
      <c r="BP50" s="1194" t="s">
        <v>563</v>
      </c>
      <c r="BQ50" s="1194"/>
      <c r="BR50" s="1194"/>
      <c r="BS50" s="1194"/>
      <c r="BT50" s="1194"/>
      <c r="BU50" s="1194"/>
      <c r="BV50" s="1194"/>
      <c r="BW50" s="1194"/>
      <c r="BX50" s="1194" t="s">
        <v>564</v>
      </c>
      <c r="BY50" s="1194"/>
      <c r="BZ50" s="1194"/>
      <c r="CA50" s="1194"/>
      <c r="CB50" s="1194"/>
      <c r="CC50" s="1194"/>
      <c r="CD50" s="1194"/>
      <c r="CE50" s="1194"/>
      <c r="CF50" s="1194" t="s">
        <v>565</v>
      </c>
      <c r="CG50" s="1194"/>
      <c r="CH50" s="1194"/>
      <c r="CI50" s="1194"/>
      <c r="CJ50" s="1194"/>
      <c r="CK50" s="1194"/>
      <c r="CL50" s="1194"/>
      <c r="CM50" s="1194"/>
      <c r="CN50" s="1194" t="s">
        <v>566</v>
      </c>
      <c r="CO50" s="1194"/>
      <c r="CP50" s="1194"/>
      <c r="CQ50" s="1194"/>
      <c r="CR50" s="1194"/>
      <c r="CS50" s="1194"/>
      <c r="CT50" s="1194"/>
      <c r="CU50" s="1194"/>
      <c r="CV50" s="1194" t="s">
        <v>567</v>
      </c>
      <c r="CW50" s="1194"/>
      <c r="CX50" s="1194"/>
      <c r="CY50" s="1194"/>
      <c r="CZ50" s="1194"/>
      <c r="DA50" s="1194"/>
      <c r="DB50" s="1194"/>
      <c r="DC50" s="1194"/>
    </row>
    <row r="51" spans="1:109" ht="13.5" customHeight="1" x14ac:dyDescent="0.15">
      <c r="B51" s="247"/>
      <c r="G51" s="1201"/>
      <c r="H51" s="1201"/>
      <c r="I51" s="1199"/>
      <c r="J51" s="1199"/>
      <c r="K51" s="1196"/>
      <c r="L51" s="1196"/>
      <c r="M51" s="1196"/>
      <c r="N51" s="1196"/>
      <c r="AM51" s="339"/>
      <c r="AN51" s="1197" t="s">
        <v>595</v>
      </c>
      <c r="AO51" s="1197"/>
      <c r="AP51" s="1197"/>
      <c r="AQ51" s="1197"/>
      <c r="AR51" s="1197"/>
      <c r="AS51" s="1197"/>
      <c r="AT51" s="1197"/>
      <c r="AU51" s="1197"/>
      <c r="AV51" s="1197"/>
      <c r="AW51" s="1197"/>
      <c r="AX51" s="1197"/>
      <c r="AY51" s="1197"/>
      <c r="AZ51" s="1197"/>
      <c r="BA51" s="1197"/>
      <c r="BB51" s="1197" t="s">
        <v>596</v>
      </c>
      <c r="BC51" s="1197"/>
      <c r="BD51" s="1197"/>
      <c r="BE51" s="1197"/>
      <c r="BF51" s="1197"/>
      <c r="BG51" s="1197"/>
      <c r="BH51" s="1197"/>
      <c r="BI51" s="1197"/>
      <c r="BJ51" s="1197"/>
      <c r="BK51" s="1197"/>
      <c r="BL51" s="1197"/>
      <c r="BM51" s="1197"/>
      <c r="BN51" s="1197"/>
      <c r="BO51" s="1197"/>
      <c r="BP51" s="1198"/>
      <c r="BQ51" s="1195"/>
      <c r="BR51" s="1195"/>
      <c r="BS51" s="1195"/>
      <c r="BT51" s="1195"/>
      <c r="BU51" s="1195"/>
      <c r="BV51" s="1195"/>
      <c r="BW51" s="1195"/>
      <c r="BX51" s="1198"/>
      <c r="BY51" s="1195"/>
      <c r="BZ51" s="1195"/>
      <c r="CA51" s="1195"/>
      <c r="CB51" s="1195"/>
      <c r="CC51" s="1195"/>
      <c r="CD51" s="1195"/>
      <c r="CE51" s="1195"/>
      <c r="CF51" s="1195">
        <v>41.1</v>
      </c>
      <c r="CG51" s="1195"/>
      <c r="CH51" s="1195"/>
      <c r="CI51" s="1195"/>
      <c r="CJ51" s="1195"/>
      <c r="CK51" s="1195"/>
      <c r="CL51" s="1195"/>
      <c r="CM51" s="1195"/>
      <c r="CN51" s="1195">
        <v>60.6</v>
      </c>
      <c r="CO51" s="1195"/>
      <c r="CP51" s="1195"/>
      <c r="CQ51" s="1195"/>
      <c r="CR51" s="1195"/>
      <c r="CS51" s="1195"/>
      <c r="CT51" s="1195"/>
      <c r="CU51" s="1195"/>
      <c r="CV51" s="1195">
        <v>53.6</v>
      </c>
      <c r="CW51" s="1195"/>
      <c r="CX51" s="1195"/>
      <c r="CY51" s="1195"/>
      <c r="CZ51" s="1195"/>
      <c r="DA51" s="1195"/>
      <c r="DB51" s="1195"/>
      <c r="DC51" s="1195"/>
    </row>
    <row r="52" spans="1:109" x14ac:dyDescent="0.15">
      <c r="B52" s="247"/>
      <c r="G52" s="1201"/>
      <c r="H52" s="1201"/>
      <c r="I52" s="1199"/>
      <c r="J52" s="1199"/>
      <c r="K52" s="1196"/>
      <c r="L52" s="1196"/>
      <c r="M52" s="1196"/>
      <c r="N52" s="1196"/>
      <c r="AM52" s="339"/>
      <c r="AN52" s="1197"/>
      <c r="AO52" s="1197"/>
      <c r="AP52" s="1197"/>
      <c r="AQ52" s="1197"/>
      <c r="AR52" s="1197"/>
      <c r="AS52" s="1197"/>
      <c r="AT52" s="1197"/>
      <c r="AU52" s="1197"/>
      <c r="AV52" s="1197"/>
      <c r="AW52" s="1197"/>
      <c r="AX52" s="1197"/>
      <c r="AY52" s="1197"/>
      <c r="AZ52" s="1197"/>
      <c r="BA52" s="1197"/>
      <c r="BB52" s="1197"/>
      <c r="BC52" s="1197"/>
      <c r="BD52" s="1197"/>
      <c r="BE52" s="1197"/>
      <c r="BF52" s="1197"/>
      <c r="BG52" s="1197"/>
      <c r="BH52" s="1197"/>
      <c r="BI52" s="1197"/>
      <c r="BJ52" s="1197"/>
      <c r="BK52" s="1197"/>
      <c r="BL52" s="1197"/>
      <c r="BM52" s="1197"/>
      <c r="BN52" s="1197"/>
      <c r="BO52" s="1197"/>
      <c r="BP52" s="1195"/>
      <c r="BQ52" s="1195"/>
      <c r="BR52" s="1195"/>
      <c r="BS52" s="1195"/>
      <c r="BT52" s="1195"/>
      <c r="BU52" s="1195"/>
      <c r="BV52" s="1195"/>
      <c r="BW52" s="1195"/>
      <c r="BX52" s="1195"/>
      <c r="BY52" s="1195"/>
      <c r="BZ52" s="1195"/>
      <c r="CA52" s="1195"/>
      <c r="CB52" s="1195"/>
      <c r="CC52" s="1195"/>
      <c r="CD52" s="1195"/>
      <c r="CE52" s="1195"/>
      <c r="CF52" s="1195"/>
      <c r="CG52" s="1195"/>
      <c r="CH52" s="1195"/>
      <c r="CI52" s="1195"/>
      <c r="CJ52" s="1195"/>
      <c r="CK52" s="1195"/>
      <c r="CL52" s="1195"/>
      <c r="CM52" s="1195"/>
      <c r="CN52" s="1195"/>
      <c r="CO52" s="1195"/>
      <c r="CP52" s="1195"/>
      <c r="CQ52" s="1195"/>
      <c r="CR52" s="1195"/>
      <c r="CS52" s="1195"/>
      <c r="CT52" s="1195"/>
      <c r="CU52" s="1195"/>
      <c r="CV52" s="1195"/>
      <c r="CW52" s="1195"/>
      <c r="CX52" s="1195"/>
      <c r="CY52" s="1195"/>
      <c r="CZ52" s="1195"/>
      <c r="DA52" s="1195"/>
      <c r="DB52" s="1195"/>
      <c r="DC52" s="1195"/>
    </row>
    <row r="53" spans="1:109" x14ac:dyDescent="0.15">
      <c r="A53" s="338"/>
      <c r="B53" s="247"/>
      <c r="G53" s="1201"/>
      <c r="H53" s="1201"/>
      <c r="I53" s="1190"/>
      <c r="J53" s="1190"/>
      <c r="K53" s="1196"/>
      <c r="L53" s="1196"/>
      <c r="M53" s="1196"/>
      <c r="N53" s="1196"/>
      <c r="AM53" s="339"/>
      <c r="AN53" s="1197"/>
      <c r="AO53" s="1197"/>
      <c r="AP53" s="1197"/>
      <c r="AQ53" s="1197"/>
      <c r="AR53" s="1197"/>
      <c r="AS53" s="1197"/>
      <c r="AT53" s="1197"/>
      <c r="AU53" s="1197"/>
      <c r="AV53" s="1197"/>
      <c r="AW53" s="1197"/>
      <c r="AX53" s="1197"/>
      <c r="AY53" s="1197"/>
      <c r="AZ53" s="1197"/>
      <c r="BA53" s="1197"/>
      <c r="BB53" s="1197" t="s">
        <v>597</v>
      </c>
      <c r="BC53" s="1197"/>
      <c r="BD53" s="1197"/>
      <c r="BE53" s="1197"/>
      <c r="BF53" s="1197"/>
      <c r="BG53" s="1197"/>
      <c r="BH53" s="1197"/>
      <c r="BI53" s="1197"/>
      <c r="BJ53" s="1197"/>
      <c r="BK53" s="1197"/>
      <c r="BL53" s="1197"/>
      <c r="BM53" s="1197"/>
      <c r="BN53" s="1197"/>
      <c r="BO53" s="1197"/>
      <c r="BP53" s="1198"/>
      <c r="BQ53" s="1195"/>
      <c r="BR53" s="1195"/>
      <c r="BS53" s="1195"/>
      <c r="BT53" s="1195"/>
      <c r="BU53" s="1195"/>
      <c r="BV53" s="1195"/>
      <c r="BW53" s="1195"/>
      <c r="BX53" s="1198"/>
      <c r="BY53" s="1195"/>
      <c r="BZ53" s="1195"/>
      <c r="CA53" s="1195"/>
      <c r="CB53" s="1195"/>
      <c r="CC53" s="1195"/>
      <c r="CD53" s="1195"/>
      <c r="CE53" s="1195"/>
      <c r="CF53" s="1195">
        <v>48.2</v>
      </c>
      <c r="CG53" s="1195"/>
      <c r="CH53" s="1195"/>
      <c r="CI53" s="1195"/>
      <c r="CJ53" s="1195"/>
      <c r="CK53" s="1195"/>
      <c r="CL53" s="1195"/>
      <c r="CM53" s="1195"/>
      <c r="CN53" s="1195">
        <v>43.6</v>
      </c>
      <c r="CO53" s="1195"/>
      <c r="CP53" s="1195"/>
      <c r="CQ53" s="1195"/>
      <c r="CR53" s="1195"/>
      <c r="CS53" s="1195"/>
      <c r="CT53" s="1195"/>
      <c r="CU53" s="1195"/>
      <c r="CV53" s="1195">
        <v>45.9</v>
      </c>
      <c r="CW53" s="1195"/>
      <c r="CX53" s="1195"/>
      <c r="CY53" s="1195"/>
      <c r="CZ53" s="1195"/>
      <c r="DA53" s="1195"/>
      <c r="DB53" s="1195"/>
      <c r="DC53" s="1195"/>
    </row>
    <row r="54" spans="1:109" x14ac:dyDescent="0.15">
      <c r="A54" s="338"/>
      <c r="B54" s="247"/>
      <c r="G54" s="1201"/>
      <c r="H54" s="1201"/>
      <c r="I54" s="1190"/>
      <c r="J54" s="1190"/>
      <c r="K54" s="1196"/>
      <c r="L54" s="1196"/>
      <c r="M54" s="1196"/>
      <c r="N54" s="1196"/>
      <c r="AM54" s="339"/>
      <c r="AN54" s="1197"/>
      <c r="AO54" s="1197"/>
      <c r="AP54" s="1197"/>
      <c r="AQ54" s="1197"/>
      <c r="AR54" s="1197"/>
      <c r="AS54" s="1197"/>
      <c r="AT54" s="1197"/>
      <c r="AU54" s="1197"/>
      <c r="AV54" s="1197"/>
      <c r="AW54" s="1197"/>
      <c r="AX54" s="1197"/>
      <c r="AY54" s="1197"/>
      <c r="AZ54" s="1197"/>
      <c r="BA54" s="1197"/>
      <c r="BB54" s="1197"/>
      <c r="BC54" s="1197"/>
      <c r="BD54" s="1197"/>
      <c r="BE54" s="1197"/>
      <c r="BF54" s="1197"/>
      <c r="BG54" s="1197"/>
      <c r="BH54" s="1197"/>
      <c r="BI54" s="1197"/>
      <c r="BJ54" s="1197"/>
      <c r="BK54" s="1197"/>
      <c r="BL54" s="1197"/>
      <c r="BM54" s="1197"/>
      <c r="BN54" s="1197"/>
      <c r="BO54" s="1197"/>
      <c r="BP54" s="1195"/>
      <c r="BQ54" s="1195"/>
      <c r="BR54" s="1195"/>
      <c r="BS54" s="1195"/>
      <c r="BT54" s="1195"/>
      <c r="BU54" s="1195"/>
      <c r="BV54" s="1195"/>
      <c r="BW54" s="1195"/>
      <c r="BX54" s="1195"/>
      <c r="BY54" s="1195"/>
      <c r="BZ54" s="1195"/>
      <c r="CA54" s="1195"/>
      <c r="CB54" s="1195"/>
      <c r="CC54" s="1195"/>
      <c r="CD54" s="1195"/>
      <c r="CE54" s="1195"/>
      <c r="CF54" s="1195"/>
      <c r="CG54" s="1195"/>
      <c r="CH54" s="1195"/>
      <c r="CI54" s="1195"/>
      <c r="CJ54" s="1195"/>
      <c r="CK54" s="1195"/>
      <c r="CL54" s="1195"/>
      <c r="CM54" s="1195"/>
      <c r="CN54" s="1195"/>
      <c r="CO54" s="1195"/>
      <c r="CP54" s="1195"/>
      <c r="CQ54" s="1195"/>
      <c r="CR54" s="1195"/>
      <c r="CS54" s="1195"/>
      <c r="CT54" s="1195"/>
      <c r="CU54" s="1195"/>
      <c r="CV54" s="1195"/>
      <c r="CW54" s="1195"/>
      <c r="CX54" s="1195"/>
      <c r="CY54" s="1195"/>
      <c r="CZ54" s="1195"/>
      <c r="DA54" s="1195"/>
      <c r="DB54" s="1195"/>
      <c r="DC54" s="1195"/>
    </row>
    <row r="55" spans="1:109" x14ac:dyDescent="0.15">
      <c r="A55" s="338"/>
      <c r="B55" s="247"/>
      <c r="G55" s="1190"/>
      <c r="H55" s="1190"/>
      <c r="I55" s="1190"/>
      <c r="J55" s="1190"/>
      <c r="K55" s="1196"/>
      <c r="L55" s="1196"/>
      <c r="M55" s="1196"/>
      <c r="N55" s="1196"/>
      <c r="AN55" s="1194" t="s">
        <v>598</v>
      </c>
      <c r="AO55" s="1194"/>
      <c r="AP55" s="1194"/>
      <c r="AQ55" s="1194"/>
      <c r="AR55" s="1194"/>
      <c r="AS55" s="1194"/>
      <c r="AT55" s="1194"/>
      <c r="AU55" s="1194"/>
      <c r="AV55" s="1194"/>
      <c r="AW55" s="1194"/>
      <c r="AX55" s="1194"/>
      <c r="AY55" s="1194"/>
      <c r="AZ55" s="1194"/>
      <c r="BA55" s="1194"/>
      <c r="BB55" s="1197" t="s">
        <v>596</v>
      </c>
      <c r="BC55" s="1197"/>
      <c r="BD55" s="1197"/>
      <c r="BE55" s="1197"/>
      <c r="BF55" s="1197"/>
      <c r="BG55" s="1197"/>
      <c r="BH55" s="1197"/>
      <c r="BI55" s="1197"/>
      <c r="BJ55" s="1197"/>
      <c r="BK55" s="1197"/>
      <c r="BL55" s="1197"/>
      <c r="BM55" s="1197"/>
      <c r="BN55" s="1197"/>
      <c r="BO55" s="1197"/>
      <c r="BP55" s="1198"/>
      <c r="BQ55" s="1195"/>
      <c r="BR55" s="1195"/>
      <c r="BS55" s="1195"/>
      <c r="BT55" s="1195"/>
      <c r="BU55" s="1195"/>
      <c r="BV55" s="1195"/>
      <c r="BW55" s="1195"/>
      <c r="BX55" s="1198"/>
      <c r="BY55" s="1195"/>
      <c r="BZ55" s="1195"/>
      <c r="CA55" s="1195"/>
      <c r="CB55" s="1195"/>
      <c r="CC55" s="1195"/>
      <c r="CD55" s="1195"/>
      <c r="CE55" s="1195"/>
      <c r="CF55" s="1195">
        <v>20.2</v>
      </c>
      <c r="CG55" s="1195"/>
      <c r="CH55" s="1195"/>
      <c r="CI55" s="1195"/>
      <c r="CJ55" s="1195"/>
      <c r="CK55" s="1195"/>
      <c r="CL55" s="1195"/>
      <c r="CM55" s="1195"/>
      <c r="CN55" s="1195">
        <v>0</v>
      </c>
      <c r="CO55" s="1195"/>
      <c r="CP55" s="1195"/>
      <c r="CQ55" s="1195"/>
      <c r="CR55" s="1195"/>
      <c r="CS55" s="1195"/>
      <c r="CT55" s="1195"/>
      <c r="CU55" s="1195"/>
      <c r="CV55" s="1195">
        <v>0</v>
      </c>
      <c r="CW55" s="1195"/>
      <c r="CX55" s="1195"/>
      <c r="CY55" s="1195"/>
      <c r="CZ55" s="1195"/>
      <c r="DA55" s="1195"/>
      <c r="DB55" s="1195"/>
      <c r="DC55" s="1195"/>
    </row>
    <row r="56" spans="1:109" x14ac:dyDescent="0.15">
      <c r="A56" s="338"/>
      <c r="B56" s="247"/>
      <c r="G56" s="1190"/>
      <c r="H56" s="1190"/>
      <c r="I56" s="1190"/>
      <c r="J56" s="1190"/>
      <c r="K56" s="1196"/>
      <c r="L56" s="1196"/>
      <c r="M56" s="1196"/>
      <c r="N56" s="1196"/>
      <c r="AN56" s="1194"/>
      <c r="AO56" s="1194"/>
      <c r="AP56" s="1194"/>
      <c r="AQ56" s="1194"/>
      <c r="AR56" s="1194"/>
      <c r="AS56" s="1194"/>
      <c r="AT56" s="1194"/>
      <c r="AU56" s="1194"/>
      <c r="AV56" s="1194"/>
      <c r="AW56" s="1194"/>
      <c r="AX56" s="1194"/>
      <c r="AY56" s="1194"/>
      <c r="AZ56" s="1194"/>
      <c r="BA56" s="1194"/>
      <c r="BB56" s="1197"/>
      <c r="BC56" s="1197"/>
      <c r="BD56" s="1197"/>
      <c r="BE56" s="1197"/>
      <c r="BF56" s="1197"/>
      <c r="BG56" s="1197"/>
      <c r="BH56" s="1197"/>
      <c r="BI56" s="1197"/>
      <c r="BJ56" s="1197"/>
      <c r="BK56" s="1197"/>
      <c r="BL56" s="1197"/>
      <c r="BM56" s="1197"/>
      <c r="BN56" s="1197"/>
      <c r="BO56" s="1197"/>
      <c r="BP56" s="1195"/>
      <c r="BQ56" s="1195"/>
      <c r="BR56" s="1195"/>
      <c r="BS56" s="1195"/>
      <c r="BT56" s="1195"/>
      <c r="BU56" s="1195"/>
      <c r="BV56" s="1195"/>
      <c r="BW56" s="1195"/>
      <c r="BX56" s="1195"/>
      <c r="BY56" s="1195"/>
      <c r="BZ56" s="1195"/>
      <c r="CA56" s="1195"/>
      <c r="CB56" s="1195"/>
      <c r="CC56" s="1195"/>
      <c r="CD56" s="1195"/>
      <c r="CE56" s="1195"/>
      <c r="CF56" s="1195"/>
      <c r="CG56" s="1195"/>
      <c r="CH56" s="1195"/>
      <c r="CI56" s="1195"/>
      <c r="CJ56" s="1195"/>
      <c r="CK56" s="1195"/>
      <c r="CL56" s="1195"/>
      <c r="CM56" s="1195"/>
      <c r="CN56" s="1195"/>
      <c r="CO56" s="1195"/>
      <c r="CP56" s="1195"/>
      <c r="CQ56" s="1195"/>
      <c r="CR56" s="1195"/>
      <c r="CS56" s="1195"/>
      <c r="CT56" s="1195"/>
      <c r="CU56" s="1195"/>
      <c r="CV56" s="1195"/>
      <c r="CW56" s="1195"/>
      <c r="CX56" s="1195"/>
      <c r="CY56" s="1195"/>
      <c r="CZ56" s="1195"/>
      <c r="DA56" s="1195"/>
      <c r="DB56" s="1195"/>
      <c r="DC56" s="1195"/>
    </row>
    <row r="57" spans="1:109" s="338" customFormat="1" x14ac:dyDescent="0.15">
      <c r="B57" s="342"/>
      <c r="G57" s="1190"/>
      <c r="H57" s="1190"/>
      <c r="I57" s="1200"/>
      <c r="J57" s="1200"/>
      <c r="K57" s="1196"/>
      <c r="L57" s="1196"/>
      <c r="M57" s="1196"/>
      <c r="N57" s="1196"/>
      <c r="AM57" s="243"/>
      <c r="AN57" s="1194"/>
      <c r="AO57" s="1194"/>
      <c r="AP57" s="1194"/>
      <c r="AQ57" s="1194"/>
      <c r="AR57" s="1194"/>
      <c r="AS57" s="1194"/>
      <c r="AT57" s="1194"/>
      <c r="AU57" s="1194"/>
      <c r="AV57" s="1194"/>
      <c r="AW57" s="1194"/>
      <c r="AX57" s="1194"/>
      <c r="AY57" s="1194"/>
      <c r="AZ57" s="1194"/>
      <c r="BA57" s="1194"/>
      <c r="BB57" s="1197" t="s">
        <v>599</v>
      </c>
      <c r="BC57" s="1197"/>
      <c r="BD57" s="1197"/>
      <c r="BE57" s="1197"/>
      <c r="BF57" s="1197"/>
      <c r="BG57" s="1197"/>
      <c r="BH57" s="1197"/>
      <c r="BI57" s="1197"/>
      <c r="BJ57" s="1197"/>
      <c r="BK57" s="1197"/>
      <c r="BL57" s="1197"/>
      <c r="BM57" s="1197"/>
      <c r="BN57" s="1197"/>
      <c r="BO57" s="1197"/>
      <c r="BP57" s="1198"/>
      <c r="BQ57" s="1195"/>
      <c r="BR57" s="1195"/>
      <c r="BS57" s="1195"/>
      <c r="BT57" s="1195"/>
      <c r="BU57" s="1195"/>
      <c r="BV57" s="1195"/>
      <c r="BW57" s="1195"/>
      <c r="BX57" s="1198"/>
      <c r="BY57" s="1195"/>
      <c r="BZ57" s="1195"/>
      <c r="CA57" s="1195"/>
      <c r="CB57" s="1195"/>
      <c r="CC57" s="1195"/>
      <c r="CD57" s="1195"/>
      <c r="CE57" s="1195"/>
      <c r="CF57" s="1195">
        <v>55.8</v>
      </c>
      <c r="CG57" s="1195"/>
      <c r="CH57" s="1195"/>
      <c r="CI57" s="1195"/>
      <c r="CJ57" s="1195"/>
      <c r="CK57" s="1195"/>
      <c r="CL57" s="1195"/>
      <c r="CM57" s="1195"/>
      <c r="CN57" s="1195">
        <v>52.1</v>
      </c>
      <c r="CO57" s="1195"/>
      <c r="CP57" s="1195"/>
      <c r="CQ57" s="1195"/>
      <c r="CR57" s="1195"/>
      <c r="CS57" s="1195"/>
      <c r="CT57" s="1195"/>
      <c r="CU57" s="1195"/>
      <c r="CV57" s="1195">
        <v>58.2</v>
      </c>
      <c r="CW57" s="1195"/>
      <c r="CX57" s="1195"/>
      <c r="CY57" s="1195"/>
      <c r="CZ57" s="1195"/>
      <c r="DA57" s="1195"/>
      <c r="DB57" s="1195"/>
      <c r="DC57" s="1195"/>
      <c r="DD57" s="343"/>
      <c r="DE57" s="342"/>
    </row>
    <row r="58" spans="1:109" s="338" customFormat="1" x14ac:dyDescent="0.15">
      <c r="A58" s="243"/>
      <c r="B58" s="342"/>
      <c r="G58" s="1190"/>
      <c r="H58" s="1190"/>
      <c r="I58" s="1200"/>
      <c r="J58" s="1200"/>
      <c r="K58" s="1196"/>
      <c r="L58" s="1196"/>
      <c r="M58" s="1196"/>
      <c r="N58" s="1196"/>
      <c r="AM58" s="243"/>
      <c r="AN58" s="1194"/>
      <c r="AO58" s="1194"/>
      <c r="AP58" s="1194"/>
      <c r="AQ58" s="1194"/>
      <c r="AR58" s="1194"/>
      <c r="AS58" s="1194"/>
      <c r="AT58" s="1194"/>
      <c r="AU58" s="1194"/>
      <c r="AV58" s="1194"/>
      <c r="AW58" s="1194"/>
      <c r="AX58" s="1194"/>
      <c r="AY58" s="1194"/>
      <c r="AZ58" s="1194"/>
      <c r="BA58" s="1194"/>
      <c r="BB58" s="1197"/>
      <c r="BC58" s="1197"/>
      <c r="BD58" s="1197"/>
      <c r="BE58" s="1197"/>
      <c r="BF58" s="1197"/>
      <c r="BG58" s="1197"/>
      <c r="BH58" s="1197"/>
      <c r="BI58" s="1197"/>
      <c r="BJ58" s="1197"/>
      <c r="BK58" s="1197"/>
      <c r="BL58" s="1197"/>
      <c r="BM58" s="1197"/>
      <c r="BN58" s="1197"/>
      <c r="BO58" s="1197"/>
      <c r="BP58" s="1195"/>
      <c r="BQ58" s="1195"/>
      <c r="BR58" s="1195"/>
      <c r="BS58" s="1195"/>
      <c r="BT58" s="1195"/>
      <c r="BU58" s="1195"/>
      <c r="BV58" s="1195"/>
      <c r="BW58" s="1195"/>
      <c r="BX58" s="1195"/>
      <c r="BY58" s="1195"/>
      <c r="BZ58" s="1195"/>
      <c r="CA58" s="1195"/>
      <c r="CB58" s="1195"/>
      <c r="CC58" s="1195"/>
      <c r="CD58" s="1195"/>
      <c r="CE58" s="1195"/>
      <c r="CF58" s="1195"/>
      <c r="CG58" s="1195"/>
      <c r="CH58" s="1195"/>
      <c r="CI58" s="1195"/>
      <c r="CJ58" s="1195"/>
      <c r="CK58" s="1195"/>
      <c r="CL58" s="1195"/>
      <c r="CM58" s="1195"/>
      <c r="CN58" s="1195"/>
      <c r="CO58" s="1195"/>
      <c r="CP58" s="1195"/>
      <c r="CQ58" s="1195"/>
      <c r="CR58" s="1195"/>
      <c r="CS58" s="1195"/>
      <c r="CT58" s="1195"/>
      <c r="CU58" s="1195"/>
      <c r="CV58" s="1195"/>
      <c r="CW58" s="1195"/>
      <c r="CX58" s="1195"/>
      <c r="CY58" s="1195"/>
      <c r="CZ58" s="1195"/>
      <c r="DA58" s="1195"/>
      <c r="DB58" s="1195"/>
      <c r="DC58" s="1195"/>
      <c r="DD58" s="343"/>
      <c r="DE58" s="342"/>
    </row>
    <row r="59" spans="1:109" s="338" customFormat="1" x14ac:dyDescent="0.15">
      <c r="A59" s="24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x14ac:dyDescent="0.15">
      <c r="A60" s="24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x14ac:dyDescent="0.15">
      <c r="A61" s="24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243"/>
    </row>
    <row r="63" spans="1:109" ht="17.25" x14ac:dyDescent="0.15">
      <c r="B63" s="300" t="s">
        <v>600</v>
      </c>
    </row>
    <row r="64" spans="1:109" x14ac:dyDescent="0.15">
      <c r="B64" s="247"/>
      <c r="G64" s="337"/>
      <c r="I64" s="349"/>
      <c r="J64" s="349"/>
      <c r="K64" s="349"/>
      <c r="L64" s="349"/>
      <c r="M64" s="349"/>
      <c r="N64" s="350"/>
      <c r="AM64" s="337"/>
      <c r="AN64" s="337" t="s">
        <v>593</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x14ac:dyDescent="0.15">
      <c r="B65" s="247"/>
      <c r="AN65" s="1181" t="s">
        <v>605</v>
      </c>
      <c r="AO65" s="1182"/>
      <c r="AP65" s="1182"/>
      <c r="AQ65" s="1182"/>
      <c r="AR65" s="1182"/>
      <c r="AS65" s="1182"/>
      <c r="AT65" s="1182"/>
      <c r="AU65" s="1182"/>
      <c r="AV65" s="1182"/>
      <c r="AW65" s="1182"/>
      <c r="AX65" s="1182"/>
      <c r="AY65" s="1182"/>
      <c r="AZ65" s="1182"/>
      <c r="BA65" s="1182"/>
      <c r="BB65" s="1182"/>
      <c r="BC65" s="1182"/>
      <c r="BD65" s="1182"/>
      <c r="BE65" s="1182"/>
      <c r="BF65" s="1182"/>
      <c r="BG65" s="1182"/>
      <c r="BH65" s="1182"/>
      <c r="BI65" s="1182"/>
      <c r="BJ65" s="1182"/>
      <c r="BK65" s="1182"/>
      <c r="BL65" s="1182"/>
      <c r="BM65" s="1182"/>
      <c r="BN65" s="1182"/>
      <c r="BO65" s="1182"/>
      <c r="BP65" s="1182"/>
      <c r="BQ65" s="1182"/>
      <c r="BR65" s="1182"/>
      <c r="BS65" s="1182"/>
      <c r="BT65" s="1182"/>
      <c r="BU65" s="1182"/>
      <c r="BV65" s="1182"/>
      <c r="BW65" s="1182"/>
      <c r="BX65" s="1182"/>
      <c r="BY65" s="1182"/>
      <c r="BZ65" s="1182"/>
      <c r="CA65" s="1182"/>
      <c r="CB65" s="1182"/>
      <c r="CC65" s="1182"/>
      <c r="CD65" s="1182"/>
      <c r="CE65" s="1182"/>
      <c r="CF65" s="1182"/>
      <c r="CG65" s="1182"/>
      <c r="CH65" s="1182"/>
      <c r="CI65" s="1182"/>
      <c r="CJ65" s="1182"/>
      <c r="CK65" s="1182"/>
      <c r="CL65" s="1182"/>
      <c r="CM65" s="1182"/>
      <c r="CN65" s="1182"/>
      <c r="CO65" s="1182"/>
      <c r="CP65" s="1182"/>
      <c r="CQ65" s="1182"/>
      <c r="CR65" s="1182"/>
      <c r="CS65" s="1182"/>
      <c r="CT65" s="1182"/>
      <c r="CU65" s="1182"/>
      <c r="CV65" s="1182"/>
      <c r="CW65" s="1182"/>
      <c r="CX65" s="1182"/>
      <c r="CY65" s="1182"/>
      <c r="CZ65" s="1182"/>
      <c r="DA65" s="1182"/>
      <c r="DB65" s="1182"/>
      <c r="DC65" s="1183"/>
    </row>
    <row r="66" spans="2:107" x14ac:dyDescent="0.15">
      <c r="B66" s="247"/>
      <c r="AN66" s="1184"/>
      <c r="AO66" s="1185"/>
      <c r="AP66" s="1185"/>
      <c r="AQ66" s="1185"/>
      <c r="AR66" s="1185"/>
      <c r="AS66" s="1185"/>
      <c r="AT66" s="1185"/>
      <c r="AU66" s="1185"/>
      <c r="AV66" s="1185"/>
      <c r="AW66" s="1185"/>
      <c r="AX66" s="1185"/>
      <c r="AY66" s="1185"/>
      <c r="AZ66" s="1185"/>
      <c r="BA66" s="1185"/>
      <c r="BB66" s="1185"/>
      <c r="BC66" s="1185"/>
      <c r="BD66" s="1185"/>
      <c r="BE66" s="1185"/>
      <c r="BF66" s="1185"/>
      <c r="BG66" s="1185"/>
      <c r="BH66" s="1185"/>
      <c r="BI66" s="1185"/>
      <c r="BJ66" s="1185"/>
      <c r="BK66" s="1185"/>
      <c r="BL66" s="1185"/>
      <c r="BM66" s="1185"/>
      <c r="BN66" s="1185"/>
      <c r="BO66" s="1185"/>
      <c r="BP66" s="1185"/>
      <c r="BQ66" s="1185"/>
      <c r="BR66" s="1185"/>
      <c r="BS66" s="1185"/>
      <c r="BT66" s="1185"/>
      <c r="BU66" s="1185"/>
      <c r="BV66" s="1185"/>
      <c r="BW66" s="1185"/>
      <c r="BX66" s="1185"/>
      <c r="BY66" s="1185"/>
      <c r="BZ66" s="1185"/>
      <c r="CA66" s="1185"/>
      <c r="CB66" s="1185"/>
      <c r="CC66" s="1185"/>
      <c r="CD66" s="1185"/>
      <c r="CE66" s="1185"/>
      <c r="CF66" s="1185"/>
      <c r="CG66" s="1185"/>
      <c r="CH66" s="1185"/>
      <c r="CI66" s="1185"/>
      <c r="CJ66" s="1185"/>
      <c r="CK66" s="1185"/>
      <c r="CL66" s="1185"/>
      <c r="CM66" s="1185"/>
      <c r="CN66" s="1185"/>
      <c r="CO66" s="1185"/>
      <c r="CP66" s="1185"/>
      <c r="CQ66" s="1185"/>
      <c r="CR66" s="1185"/>
      <c r="CS66" s="1185"/>
      <c r="CT66" s="1185"/>
      <c r="CU66" s="1185"/>
      <c r="CV66" s="1185"/>
      <c r="CW66" s="1185"/>
      <c r="CX66" s="1185"/>
      <c r="CY66" s="1185"/>
      <c r="CZ66" s="1185"/>
      <c r="DA66" s="1185"/>
      <c r="DB66" s="1185"/>
      <c r="DC66" s="1186"/>
    </row>
    <row r="67" spans="2:107" x14ac:dyDescent="0.15">
      <c r="B67" s="247"/>
      <c r="AN67" s="1184"/>
      <c r="AO67" s="1185"/>
      <c r="AP67" s="1185"/>
      <c r="AQ67" s="1185"/>
      <c r="AR67" s="1185"/>
      <c r="AS67" s="1185"/>
      <c r="AT67" s="1185"/>
      <c r="AU67" s="1185"/>
      <c r="AV67" s="1185"/>
      <c r="AW67" s="1185"/>
      <c r="AX67" s="1185"/>
      <c r="AY67" s="1185"/>
      <c r="AZ67" s="1185"/>
      <c r="BA67" s="1185"/>
      <c r="BB67" s="1185"/>
      <c r="BC67" s="1185"/>
      <c r="BD67" s="1185"/>
      <c r="BE67" s="1185"/>
      <c r="BF67" s="1185"/>
      <c r="BG67" s="1185"/>
      <c r="BH67" s="1185"/>
      <c r="BI67" s="1185"/>
      <c r="BJ67" s="1185"/>
      <c r="BK67" s="1185"/>
      <c r="BL67" s="1185"/>
      <c r="BM67" s="1185"/>
      <c r="BN67" s="1185"/>
      <c r="BO67" s="1185"/>
      <c r="BP67" s="1185"/>
      <c r="BQ67" s="1185"/>
      <c r="BR67" s="1185"/>
      <c r="BS67" s="1185"/>
      <c r="BT67" s="1185"/>
      <c r="BU67" s="1185"/>
      <c r="BV67" s="1185"/>
      <c r="BW67" s="1185"/>
      <c r="BX67" s="1185"/>
      <c r="BY67" s="1185"/>
      <c r="BZ67" s="1185"/>
      <c r="CA67" s="1185"/>
      <c r="CB67" s="1185"/>
      <c r="CC67" s="1185"/>
      <c r="CD67" s="1185"/>
      <c r="CE67" s="1185"/>
      <c r="CF67" s="1185"/>
      <c r="CG67" s="1185"/>
      <c r="CH67" s="1185"/>
      <c r="CI67" s="1185"/>
      <c r="CJ67" s="1185"/>
      <c r="CK67" s="1185"/>
      <c r="CL67" s="1185"/>
      <c r="CM67" s="1185"/>
      <c r="CN67" s="1185"/>
      <c r="CO67" s="1185"/>
      <c r="CP67" s="1185"/>
      <c r="CQ67" s="1185"/>
      <c r="CR67" s="1185"/>
      <c r="CS67" s="1185"/>
      <c r="CT67" s="1185"/>
      <c r="CU67" s="1185"/>
      <c r="CV67" s="1185"/>
      <c r="CW67" s="1185"/>
      <c r="CX67" s="1185"/>
      <c r="CY67" s="1185"/>
      <c r="CZ67" s="1185"/>
      <c r="DA67" s="1185"/>
      <c r="DB67" s="1185"/>
      <c r="DC67" s="1186"/>
    </row>
    <row r="68" spans="2:107" x14ac:dyDescent="0.15">
      <c r="B68" s="247"/>
      <c r="AN68" s="1184"/>
      <c r="AO68" s="1185"/>
      <c r="AP68" s="1185"/>
      <c r="AQ68" s="1185"/>
      <c r="AR68" s="1185"/>
      <c r="AS68" s="1185"/>
      <c r="AT68" s="1185"/>
      <c r="AU68" s="1185"/>
      <c r="AV68" s="1185"/>
      <c r="AW68" s="1185"/>
      <c r="AX68" s="1185"/>
      <c r="AY68" s="1185"/>
      <c r="AZ68" s="1185"/>
      <c r="BA68" s="1185"/>
      <c r="BB68" s="1185"/>
      <c r="BC68" s="1185"/>
      <c r="BD68" s="1185"/>
      <c r="BE68" s="1185"/>
      <c r="BF68" s="1185"/>
      <c r="BG68" s="1185"/>
      <c r="BH68" s="1185"/>
      <c r="BI68" s="1185"/>
      <c r="BJ68" s="1185"/>
      <c r="BK68" s="1185"/>
      <c r="BL68" s="1185"/>
      <c r="BM68" s="1185"/>
      <c r="BN68" s="1185"/>
      <c r="BO68" s="1185"/>
      <c r="BP68" s="1185"/>
      <c r="BQ68" s="1185"/>
      <c r="BR68" s="1185"/>
      <c r="BS68" s="1185"/>
      <c r="BT68" s="1185"/>
      <c r="BU68" s="1185"/>
      <c r="BV68" s="1185"/>
      <c r="BW68" s="1185"/>
      <c r="BX68" s="1185"/>
      <c r="BY68" s="1185"/>
      <c r="BZ68" s="1185"/>
      <c r="CA68" s="1185"/>
      <c r="CB68" s="1185"/>
      <c r="CC68" s="1185"/>
      <c r="CD68" s="1185"/>
      <c r="CE68" s="1185"/>
      <c r="CF68" s="1185"/>
      <c r="CG68" s="1185"/>
      <c r="CH68" s="1185"/>
      <c r="CI68" s="1185"/>
      <c r="CJ68" s="1185"/>
      <c r="CK68" s="1185"/>
      <c r="CL68" s="1185"/>
      <c r="CM68" s="1185"/>
      <c r="CN68" s="1185"/>
      <c r="CO68" s="1185"/>
      <c r="CP68" s="1185"/>
      <c r="CQ68" s="1185"/>
      <c r="CR68" s="1185"/>
      <c r="CS68" s="1185"/>
      <c r="CT68" s="1185"/>
      <c r="CU68" s="1185"/>
      <c r="CV68" s="1185"/>
      <c r="CW68" s="1185"/>
      <c r="CX68" s="1185"/>
      <c r="CY68" s="1185"/>
      <c r="CZ68" s="1185"/>
      <c r="DA68" s="1185"/>
      <c r="DB68" s="1185"/>
      <c r="DC68" s="1186"/>
    </row>
    <row r="69" spans="2:107" x14ac:dyDescent="0.15">
      <c r="B69" s="247"/>
      <c r="AN69" s="1187"/>
      <c r="AO69" s="1188"/>
      <c r="AP69" s="1188"/>
      <c r="AQ69" s="1188"/>
      <c r="AR69" s="1188"/>
      <c r="AS69" s="1188"/>
      <c r="AT69" s="1188"/>
      <c r="AU69" s="1188"/>
      <c r="AV69" s="1188"/>
      <c r="AW69" s="1188"/>
      <c r="AX69" s="1188"/>
      <c r="AY69" s="1188"/>
      <c r="AZ69" s="1188"/>
      <c r="BA69" s="1188"/>
      <c r="BB69" s="1188"/>
      <c r="BC69" s="1188"/>
      <c r="BD69" s="1188"/>
      <c r="BE69" s="1188"/>
      <c r="BF69" s="1188"/>
      <c r="BG69" s="1188"/>
      <c r="BH69" s="1188"/>
      <c r="BI69" s="1188"/>
      <c r="BJ69" s="1188"/>
      <c r="BK69" s="1188"/>
      <c r="BL69" s="1188"/>
      <c r="BM69" s="1188"/>
      <c r="BN69" s="1188"/>
      <c r="BO69" s="1188"/>
      <c r="BP69" s="1188"/>
      <c r="BQ69" s="1188"/>
      <c r="BR69" s="1188"/>
      <c r="BS69" s="1188"/>
      <c r="BT69" s="1188"/>
      <c r="BU69" s="1188"/>
      <c r="BV69" s="1188"/>
      <c r="BW69" s="1188"/>
      <c r="BX69" s="1188"/>
      <c r="BY69" s="1188"/>
      <c r="BZ69" s="1188"/>
      <c r="CA69" s="1188"/>
      <c r="CB69" s="1188"/>
      <c r="CC69" s="1188"/>
      <c r="CD69" s="1188"/>
      <c r="CE69" s="1188"/>
      <c r="CF69" s="1188"/>
      <c r="CG69" s="1188"/>
      <c r="CH69" s="1188"/>
      <c r="CI69" s="1188"/>
      <c r="CJ69" s="1188"/>
      <c r="CK69" s="1188"/>
      <c r="CL69" s="1188"/>
      <c r="CM69" s="1188"/>
      <c r="CN69" s="1188"/>
      <c r="CO69" s="1188"/>
      <c r="CP69" s="1188"/>
      <c r="CQ69" s="1188"/>
      <c r="CR69" s="1188"/>
      <c r="CS69" s="1188"/>
      <c r="CT69" s="1188"/>
      <c r="CU69" s="1188"/>
      <c r="CV69" s="1188"/>
      <c r="CW69" s="1188"/>
      <c r="CX69" s="1188"/>
      <c r="CY69" s="1188"/>
      <c r="CZ69" s="1188"/>
      <c r="DA69" s="1188"/>
      <c r="DB69" s="1188"/>
      <c r="DC69" s="1189"/>
    </row>
    <row r="70" spans="2:107" x14ac:dyDescent="0.15">
      <c r="B70" s="247"/>
      <c r="H70" s="351"/>
      <c r="I70" s="351"/>
      <c r="J70" s="352"/>
      <c r="K70" s="352"/>
      <c r="L70" s="353"/>
      <c r="M70" s="352"/>
      <c r="N70" s="353"/>
      <c r="AN70" s="339"/>
      <c r="AO70" s="339"/>
      <c r="AP70" s="339"/>
      <c r="AZ70" s="339"/>
      <c r="BA70" s="339"/>
      <c r="BB70" s="339"/>
      <c r="BL70" s="339"/>
      <c r="BM70" s="339"/>
      <c r="BN70" s="339"/>
      <c r="BX70" s="339"/>
      <c r="BY70" s="339"/>
      <c r="BZ70" s="339"/>
      <c r="CJ70" s="339"/>
      <c r="CK70" s="339"/>
      <c r="CL70" s="339"/>
      <c r="CV70" s="339"/>
      <c r="CW70" s="339"/>
      <c r="CX70" s="339"/>
    </row>
    <row r="71" spans="2:107" x14ac:dyDescent="0.15">
      <c r="B71" s="247"/>
      <c r="G71" s="354"/>
      <c r="I71" s="355"/>
      <c r="J71" s="352"/>
      <c r="K71" s="352"/>
      <c r="L71" s="353"/>
      <c r="M71" s="352"/>
      <c r="N71" s="353"/>
      <c r="AM71" s="354"/>
      <c r="AN71" s="243" t="s">
        <v>594</v>
      </c>
    </row>
    <row r="72" spans="2:107" x14ac:dyDescent="0.15">
      <c r="B72" s="247"/>
      <c r="G72" s="1190"/>
      <c r="H72" s="1190"/>
      <c r="I72" s="1190"/>
      <c r="J72" s="1190"/>
      <c r="K72" s="340"/>
      <c r="L72" s="340"/>
      <c r="M72" s="341"/>
      <c r="N72" s="341"/>
      <c r="AN72" s="1191"/>
      <c r="AO72" s="1192"/>
      <c r="AP72" s="1192"/>
      <c r="AQ72" s="1192"/>
      <c r="AR72" s="1192"/>
      <c r="AS72" s="1192"/>
      <c r="AT72" s="1192"/>
      <c r="AU72" s="1192"/>
      <c r="AV72" s="1192"/>
      <c r="AW72" s="1192"/>
      <c r="AX72" s="1192"/>
      <c r="AY72" s="1192"/>
      <c r="AZ72" s="1192"/>
      <c r="BA72" s="1192"/>
      <c r="BB72" s="1192"/>
      <c r="BC72" s="1192"/>
      <c r="BD72" s="1192"/>
      <c r="BE72" s="1192"/>
      <c r="BF72" s="1192"/>
      <c r="BG72" s="1192"/>
      <c r="BH72" s="1192"/>
      <c r="BI72" s="1192"/>
      <c r="BJ72" s="1192"/>
      <c r="BK72" s="1192"/>
      <c r="BL72" s="1192"/>
      <c r="BM72" s="1192"/>
      <c r="BN72" s="1192"/>
      <c r="BO72" s="1193"/>
      <c r="BP72" s="1194" t="s">
        <v>563</v>
      </c>
      <c r="BQ72" s="1194"/>
      <c r="BR72" s="1194"/>
      <c r="BS72" s="1194"/>
      <c r="BT72" s="1194"/>
      <c r="BU72" s="1194"/>
      <c r="BV72" s="1194"/>
      <c r="BW72" s="1194"/>
      <c r="BX72" s="1194" t="s">
        <v>564</v>
      </c>
      <c r="BY72" s="1194"/>
      <c r="BZ72" s="1194"/>
      <c r="CA72" s="1194"/>
      <c r="CB72" s="1194"/>
      <c r="CC72" s="1194"/>
      <c r="CD72" s="1194"/>
      <c r="CE72" s="1194"/>
      <c r="CF72" s="1194" t="s">
        <v>565</v>
      </c>
      <c r="CG72" s="1194"/>
      <c r="CH72" s="1194"/>
      <c r="CI72" s="1194"/>
      <c r="CJ72" s="1194"/>
      <c r="CK72" s="1194"/>
      <c r="CL72" s="1194"/>
      <c r="CM72" s="1194"/>
      <c r="CN72" s="1194" t="s">
        <v>566</v>
      </c>
      <c r="CO72" s="1194"/>
      <c r="CP72" s="1194"/>
      <c r="CQ72" s="1194"/>
      <c r="CR72" s="1194"/>
      <c r="CS72" s="1194"/>
      <c r="CT72" s="1194"/>
      <c r="CU72" s="1194"/>
      <c r="CV72" s="1194" t="s">
        <v>567</v>
      </c>
      <c r="CW72" s="1194"/>
      <c r="CX72" s="1194"/>
      <c r="CY72" s="1194"/>
      <c r="CZ72" s="1194"/>
      <c r="DA72" s="1194"/>
      <c r="DB72" s="1194"/>
      <c r="DC72" s="1194"/>
    </row>
    <row r="73" spans="2:107" x14ac:dyDescent="0.15">
      <c r="B73" s="247"/>
      <c r="G73" s="1201"/>
      <c r="H73" s="1201"/>
      <c r="I73" s="1201"/>
      <c r="J73" s="1201"/>
      <c r="K73" s="1202"/>
      <c r="L73" s="1202"/>
      <c r="M73" s="1202"/>
      <c r="N73" s="1202"/>
      <c r="AM73" s="339"/>
      <c r="AN73" s="1197" t="s">
        <v>595</v>
      </c>
      <c r="AO73" s="1197"/>
      <c r="AP73" s="1197"/>
      <c r="AQ73" s="1197"/>
      <c r="AR73" s="1197"/>
      <c r="AS73" s="1197"/>
      <c r="AT73" s="1197"/>
      <c r="AU73" s="1197"/>
      <c r="AV73" s="1197"/>
      <c r="AW73" s="1197"/>
      <c r="AX73" s="1197"/>
      <c r="AY73" s="1197"/>
      <c r="AZ73" s="1197"/>
      <c r="BA73" s="1197"/>
      <c r="BB73" s="1197" t="s">
        <v>596</v>
      </c>
      <c r="BC73" s="1197"/>
      <c r="BD73" s="1197"/>
      <c r="BE73" s="1197"/>
      <c r="BF73" s="1197"/>
      <c r="BG73" s="1197"/>
      <c r="BH73" s="1197"/>
      <c r="BI73" s="1197"/>
      <c r="BJ73" s="1197"/>
      <c r="BK73" s="1197"/>
      <c r="BL73" s="1197"/>
      <c r="BM73" s="1197"/>
      <c r="BN73" s="1197"/>
      <c r="BO73" s="1197"/>
      <c r="BP73" s="1195">
        <v>36.9</v>
      </c>
      <c r="BQ73" s="1195"/>
      <c r="BR73" s="1195"/>
      <c r="BS73" s="1195"/>
      <c r="BT73" s="1195"/>
      <c r="BU73" s="1195"/>
      <c r="BV73" s="1195"/>
      <c r="BW73" s="1195"/>
      <c r="BX73" s="1195">
        <v>43.1</v>
      </c>
      <c r="BY73" s="1195"/>
      <c r="BZ73" s="1195"/>
      <c r="CA73" s="1195"/>
      <c r="CB73" s="1195"/>
      <c r="CC73" s="1195"/>
      <c r="CD73" s="1195"/>
      <c r="CE73" s="1195"/>
      <c r="CF73" s="1195">
        <v>41.1</v>
      </c>
      <c r="CG73" s="1195"/>
      <c r="CH73" s="1195"/>
      <c r="CI73" s="1195"/>
      <c r="CJ73" s="1195"/>
      <c r="CK73" s="1195"/>
      <c r="CL73" s="1195"/>
      <c r="CM73" s="1195"/>
      <c r="CN73" s="1195">
        <v>60.6</v>
      </c>
      <c r="CO73" s="1195"/>
      <c r="CP73" s="1195"/>
      <c r="CQ73" s="1195"/>
      <c r="CR73" s="1195"/>
      <c r="CS73" s="1195"/>
      <c r="CT73" s="1195"/>
      <c r="CU73" s="1195"/>
      <c r="CV73" s="1195">
        <v>53.6</v>
      </c>
      <c r="CW73" s="1195"/>
      <c r="CX73" s="1195"/>
      <c r="CY73" s="1195"/>
      <c r="CZ73" s="1195"/>
      <c r="DA73" s="1195"/>
      <c r="DB73" s="1195"/>
      <c r="DC73" s="1195"/>
    </row>
    <row r="74" spans="2:107" x14ac:dyDescent="0.15">
      <c r="B74" s="247"/>
      <c r="G74" s="1201"/>
      <c r="H74" s="1201"/>
      <c r="I74" s="1201"/>
      <c r="J74" s="1201"/>
      <c r="K74" s="1202"/>
      <c r="L74" s="1202"/>
      <c r="M74" s="1202"/>
      <c r="N74" s="1202"/>
      <c r="AM74" s="339"/>
      <c r="AN74" s="1197"/>
      <c r="AO74" s="1197"/>
      <c r="AP74" s="1197"/>
      <c r="AQ74" s="1197"/>
      <c r="AR74" s="1197"/>
      <c r="AS74" s="1197"/>
      <c r="AT74" s="1197"/>
      <c r="AU74" s="1197"/>
      <c r="AV74" s="1197"/>
      <c r="AW74" s="1197"/>
      <c r="AX74" s="1197"/>
      <c r="AY74" s="1197"/>
      <c r="AZ74" s="1197"/>
      <c r="BA74" s="1197"/>
      <c r="BB74" s="1197"/>
      <c r="BC74" s="1197"/>
      <c r="BD74" s="1197"/>
      <c r="BE74" s="1197"/>
      <c r="BF74" s="1197"/>
      <c r="BG74" s="1197"/>
      <c r="BH74" s="1197"/>
      <c r="BI74" s="1197"/>
      <c r="BJ74" s="1197"/>
      <c r="BK74" s="1197"/>
      <c r="BL74" s="1197"/>
      <c r="BM74" s="1197"/>
      <c r="BN74" s="1197"/>
      <c r="BO74" s="1197"/>
      <c r="BP74" s="1195"/>
      <c r="BQ74" s="1195"/>
      <c r="BR74" s="1195"/>
      <c r="BS74" s="1195"/>
      <c r="BT74" s="1195"/>
      <c r="BU74" s="1195"/>
      <c r="BV74" s="1195"/>
      <c r="BW74" s="1195"/>
      <c r="BX74" s="1195"/>
      <c r="BY74" s="1195"/>
      <c r="BZ74" s="1195"/>
      <c r="CA74" s="1195"/>
      <c r="CB74" s="1195"/>
      <c r="CC74" s="1195"/>
      <c r="CD74" s="1195"/>
      <c r="CE74" s="1195"/>
      <c r="CF74" s="1195"/>
      <c r="CG74" s="1195"/>
      <c r="CH74" s="1195"/>
      <c r="CI74" s="1195"/>
      <c r="CJ74" s="1195"/>
      <c r="CK74" s="1195"/>
      <c r="CL74" s="1195"/>
      <c r="CM74" s="1195"/>
      <c r="CN74" s="1195"/>
      <c r="CO74" s="1195"/>
      <c r="CP74" s="1195"/>
      <c r="CQ74" s="1195"/>
      <c r="CR74" s="1195"/>
      <c r="CS74" s="1195"/>
      <c r="CT74" s="1195"/>
      <c r="CU74" s="1195"/>
      <c r="CV74" s="1195"/>
      <c r="CW74" s="1195"/>
      <c r="CX74" s="1195"/>
      <c r="CY74" s="1195"/>
      <c r="CZ74" s="1195"/>
      <c r="DA74" s="1195"/>
      <c r="DB74" s="1195"/>
      <c r="DC74" s="1195"/>
    </row>
    <row r="75" spans="2:107" x14ac:dyDescent="0.15">
      <c r="B75" s="247"/>
      <c r="G75" s="1201"/>
      <c r="H75" s="1201"/>
      <c r="I75" s="1190"/>
      <c r="J75" s="1190"/>
      <c r="K75" s="1196"/>
      <c r="L75" s="1196"/>
      <c r="M75" s="1196"/>
      <c r="N75" s="1196"/>
      <c r="AM75" s="339"/>
      <c r="AN75" s="1197"/>
      <c r="AO75" s="1197"/>
      <c r="AP75" s="1197"/>
      <c r="AQ75" s="1197"/>
      <c r="AR75" s="1197"/>
      <c r="AS75" s="1197"/>
      <c r="AT75" s="1197"/>
      <c r="AU75" s="1197"/>
      <c r="AV75" s="1197"/>
      <c r="AW75" s="1197"/>
      <c r="AX75" s="1197"/>
      <c r="AY75" s="1197"/>
      <c r="AZ75" s="1197"/>
      <c r="BA75" s="1197"/>
      <c r="BB75" s="1197" t="s">
        <v>601</v>
      </c>
      <c r="BC75" s="1197"/>
      <c r="BD75" s="1197"/>
      <c r="BE75" s="1197"/>
      <c r="BF75" s="1197"/>
      <c r="BG75" s="1197"/>
      <c r="BH75" s="1197"/>
      <c r="BI75" s="1197"/>
      <c r="BJ75" s="1197"/>
      <c r="BK75" s="1197"/>
      <c r="BL75" s="1197"/>
      <c r="BM75" s="1197"/>
      <c r="BN75" s="1197"/>
      <c r="BO75" s="1197"/>
      <c r="BP75" s="1195">
        <v>7.7</v>
      </c>
      <c r="BQ75" s="1195"/>
      <c r="BR75" s="1195"/>
      <c r="BS75" s="1195"/>
      <c r="BT75" s="1195"/>
      <c r="BU75" s="1195"/>
      <c r="BV75" s="1195"/>
      <c r="BW75" s="1195"/>
      <c r="BX75" s="1195">
        <v>6.8</v>
      </c>
      <c r="BY75" s="1195"/>
      <c r="BZ75" s="1195"/>
      <c r="CA75" s="1195"/>
      <c r="CB75" s="1195"/>
      <c r="CC75" s="1195"/>
      <c r="CD75" s="1195"/>
      <c r="CE75" s="1195"/>
      <c r="CF75" s="1195">
        <v>5.4</v>
      </c>
      <c r="CG75" s="1195"/>
      <c r="CH75" s="1195"/>
      <c r="CI75" s="1195"/>
      <c r="CJ75" s="1195"/>
      <c r="CK75" s="1195"/>
      <c r="CL75" s="1195"/>
      <c r="CM75" s="1195"/>
      <c r="CN75" s="1195">
        <v>5.0999999999999996</v>
      </c>
      <c r="CO75" s="1195"/>
      <c r="CP75" s="1195"/>
      <c r="CQ75" s="1195"/>
      <c r="CR75" s="1195"/>
      <c r="CS75" s="1195"/>
      <c r="CT75" s="1195"/>
      <c r="CU75" s="1195"/>
      <c r="CV75" s="1195">
        <v>5.3</v>
      </c>
      <c r="CW75" s="1195"/>
      <c r="CX75" s="1195"/>
      <c r="CY75" s="1195"/>
      <c r="CZ75" s="1195"/>
      <c r="DA75" s="1195"/>
      <c r="DB75" s="1195"/>
      <c r="DC75" s="1195"/>
    </row>
    <row r="76" spans="2:107" x14ac:dyDescent="0.15">
      <c r="B76" s="247"/>
      <c r="G76" s="1201"/>
      <c r="H76" s="1201"/>
      <c r="I76" s="1190"/>
      <c r="J76" s="1190"/>
      <c r="K76" s="1196"/>
      <c r="L76" s="1196"/>
      <c r="M76" s="1196"/>
      <c r="N76" s="1196"/>
      <c r="AM76" s="339"/>
      <c r="AN76" s="1197"/>
      <c r="AO76" s="1197"/>
      <c r="AP76" s="1197"/>
      <c r="AQ76" s="1197"/>
      <c r="AR76" s="1197"/>
      <c r="AS76" s="1197"/>
      <c r="AT76" s="1197"/>
      <c r="AU76" s="1197"/>
      <c r="AV76" s="1197"/>
      <c r="AW76" s="1197"/>
      <c r="AX76" s="1197"/>
      <c r="AY76" s="1197"/>
      <c r="AZ76" s="1197"/>
      <c r="BA76" s="1197"/>
      <c r="BB76" s="1197"/>
      <c r="BC76" s="1197"/>
      <c r="BD76" s="1197"/>
      <c r="BE76" s="1197"/>
      <c r="BF76" s="1197"/>
      <c r="BG76" s="1197"/>
      <c r="BH76" s="1197"/>
      <c r="BI76" s="1197"/>
      <c r="BJ76" s="1197"/>
      <c r="BK76" s="1197"/>
      <c r="BL76" s="1197"/>
      <c r="BM76" s="1197"/>
      <c r="BN76" s="1197"/>
      <c r="BO76" s="1197"/>
      <c r="BP76" s="1195"/>
      <c r="BQ76" s="1195"/>
      <c r="BR76" s="1195"/>
      <c r="BS76" s="1195"/>
      <c r="BT76" s="1195"/>
      <c r="BU76" s="1195"/>
      <c r="BV76" s="1195"/>
      <c r="BW76" s="1195"/>
      <c r="BX76" s="1195"/>
      <c r="BY76" s="1195"/>
      <c r="BZ76" s="1195"/>
      <c r="CA76" s="1195"/>
      <c r="CB76" s="1195"/>
      <c r="CC76" s="1195"/>
      <c r="CD76" s="1195"/>
      <c r="CE76" s="1195"/>
      <c r="CF76" s="1195"/>
      <c r="CG76" s="1195"/>
      <c r="CH76" s="1195"/>
      <c r="CI76" s="1195"/>
      <c r="CJ76" s="1195"/>
      <c r="CK76" s="1195"/>
      <c r="CL76" s="1195"/>
      <c r="CM76" s="1195"/>
      <c r="CN76" s="1195"/>
      <c r="CO76" s="1195"/>
      <c r="CP76" s="1195"/>
      <c r="CQ76" s="1195"/>
      <c r="CR76" s="1195"/>
      <c r="CS76" s="1195"/>
      <c r="CT76" s="1195"/>
      <c r="CU76" s="1195"/>
      <c r="CV76" s="1195"/>
      <c r="CW76" s="1195"/>
      <c r="CX76" s="1195"/>
      <c r="CY76" s="1195"/>
      <c r="CZ76" s="1195"/>
      <c r="DA76" s="1195"/>
      <c r="DB76" s="1195"/>
      <c r="DC76" s="1195"/>
    </row>
    <row r="77" spans="2:107" x14ac:dyDescent="0.15">
      <c r="B77" s="247"/>
      <c r="G77" s="1190"/>
      <c r="H77" s="1190"/>
      <c r="I77" s="1190"/>
      <c r="J77" s="1190"/>
      <c r="K77" s="1202"/>
      <c r="L77" s="1202"/>
      <c r="M77" s="1202"/>
      <c r="N77" s="1202"/>
      <c r="AN77" s="1194" t="s">
        <v>602</v>
      </c>
      <c r="AO77" s="1194"/>
      <c r="AP77" s="1194"/>
      <c r="AQ77" s="1194"/>
      <c r="AR77" s="1194"/>
      <c r="AS77" s="1194"/>
      <c r="AT77" s="1194"/>
      <c r="AU77" s="1194"/>
      <c r="AV77" s="1194"/>
      <c r="AW77" s="1194"/>
      <c r="AX77" s="1194"/>
      <c r="AY77" s="1194"/>
      <c r="AZ77" s="1194"/>
      <c r="BA77" s="1194"/>
      <c r="BB77" s="1197" t="s">
        <v>596</v>
      </c>
      <c r="BC77" s="1197"/>
      <c r="BD77" s="1197"/>
      <c r="BE77" s="1197"/>
      <c r="BF77" s="1197"/>
      <c r="BG77" s="1197"/>
      <c r="BH77" s="1197"/>
      <c r="BI77" s="1197"/>
      <c r="BJ77" s="1197"/>
      <c r="BK77" s="1197"/>
      <c r="BL77" s="1197"/>
      <c r="BM77" s="1197"/>
      <c r="BN77" s="1197"/>
      <c r="BO77" s="1197"/>
      <c r="BP77" s="1195">
        <v>18.899999999999999</v>
      </c>
      <c r="BQ77" s="1195"/>
      <c r="BR77" s="1195"/>
      <c r="BS77" s="1195"/>
      <c r="BT77" s="1195"/>
      <c r="BU77" s="1195"/>
      <c r="BV77" s="1195"/>
      <c r="BW77" s="1195"/>
      <c r="BX77" s="1195">
        <v>10.199999999999999</v>
      </c>
      <c r="BY77" s="1195"/>
      <c r="BZ77" s="1195"/>
      <c r="CA77" s="1195"/>
      <c r="CB77" s="1195"/>
      <c r="CC77" s="1195"/>
      <c r="CD77" s="1195"/>
      <c r="CE77" s="1195"/>
      <c r="CF77" s="1195">
        <v>20.2</v>
      </c>
      <c r="CG77" s="1195"/>
      <c r="CH77" s="1195"/>
      <c r="CI77" s="1195"/>
      <c r="CJ77" s="1195"/>
      <c r="CK77" s="1195"/>
      <c r="CL77" s="1195"/>
      <c r="CM77" s="1195"/>
      <c r="CN77" s="1195">
        <v>0</v>
      </c>
      <c r="CO77" s="1195"/>
      <c r="CP77" s="1195"/>
      <c r="CQ77" s="1195"/>
      <c r="CR77" s="1195"/>
      <c r="CS77" s="1195"/>
      <c r="CT77" s="1195"/>
      <c r="CU77" s="1195"/>
      <c r="CV77" s="1195">
        <v>0</v>
      </c>
      <c r="CW77" s="1195"/>
      <c r="CX77" s="1195"/>
      <c r="CY77" s="1195"/>
      <c r="CZ77" s="1195"/>
      <c r="DA77" s="1195"/>
      <c r="DB77" s="1195"/>
      <c r="DC77" s="1195"/>
    </row>
    <row r="78" spans="2:107" x14ac:dyDescent="0.15">
      <c r="B78" s="247"/>
      <c r="G78" s="1190"/>
      <c r="H78" s="1190"/>
      <c r="I78" s="1190"/>
      <c r="J78" s="1190"/>
      <c r="K78" s="1202"/>
      <c r="L78" s="1202"/>
      <c r="M78" s="1202"/>
      <c r="N78" s="1202"/>
      <c r="AN78" s="1194"/>
      <c r="AO78" s="1194"/>
      <c r="AP78" s="1194"/>
      <c r="AQ78" s="1194"/>
      <c r="AR78" s="1194"/>
      <c r="AS78" s="1194"/>
      <c r="AT78" s="1194"/>
      <c r="AU78" s="1194"/>
      <c r="AV78" s="1194"/>
      <c r="AW78" s="1194"/>
      <c r="AX78" s="1194"/>
      <c r="AY78" s="1194"/>
      <c r="AZ78" s="1194"/>
      <c r="BA78" s="1194"/>
      <c r="BB78" s="1197"/>
      <c r="BC78" s="1197"/>
      <c r="BD78" s="1197"/>
      <c r="BE78" s="1197"/>
      <c r="BF78" s="1197"/>
      <c r="BG78" s="1197"/>
      <c r="BH78" s="1197"/>
      <c r="BI78" s="1197"/>
      <c r="BJ78" s="1197"/>
      <c r="BK78" s="1197"/>
      <c r="BL78" s="1197"/>
      <c r="BM78" s="1197"/>
      <c r="BN78" s="1197"/>
      <c r="BO78" s="1197"/>
      <c r="BP78" s="1195"/>
      <c r="BQ78" s="1195"/>
      <c r="BR78" s="1195"/>
      <c r="BS78" s="1195"/>
      <c r="BT78" s="1195"/>
      <c r="BU78" s="1195"/>
      <c r="BV78" s="1195"/>
      <c r="BW78" s="1195"/>
      <c r="BX78" s="1195"/>
      <c r="BY78" s="1195"/>
      <c r="BZ78" s="1195"/>
      <c r="CA78" s="1195"/>
      <c r="CB78" s="1195"/>
      <c r="CC78" s="1195"/>
      <c r="CD78" s="1195"/>
      <c r="CE78" s="1195"/>
      <c r="CF78" s="1195"/>
      <c r="CG78" s="1195"/>
      <c r="CH78" s="1195"/>
      <c r="CI78" s="1195"/>
      <c r="CJ78" s="1195"/>
      <c r="CK78" s="1195"/>
      <c r="CL78" s="1195"/>
      <c r="CM78" s="1195"/>
      <c r="CN78" s="1195"/>
      <c r="CO78" s="1195"/>
      <c r="CP78" s="1195"/>
      <c r="CQ78" s="1195"/>
      <c r="CR78" s="1195"/>
      <c r="CS78" s="1195"/>
      <c r="CT78" s="1195"/>
      <c r="CU78" s="1195"/>
      <c r="CV78" s="1195"/>
      <c r="CW78" s="1195"/>
      <c r="CX78" s="1195"/>
      <c r="CY78" s="1195"/>
      <c r="CZ78" s="1195"/>
      <c r="DA78" s="1195"/>
      <c r="DB78" s="1195"/>
      <c r="DC78" s="1195"/>
    </row>
    <row r="79" spans="2:107" x14ac:dyDescent="0.15">
      <c r="B79" s="247"/>
      <c r="G79" s="1190"/>
      <c r="H79" s="1190"/>
      <c r="I79" s="1200"/>
      <c r="J79" s="1200"/>
      <c r="K79" s="1203"/>
      <c r="L79" s="1203"/>
      <c r="M79" s="1203"/>
      <c r="N79" s="1203"/>
      <c r="AN79" s="1194"/>
      <c r="AO79" s="1194"/>
      <c r="AP79" s="1194"/>
      <c r="AQ79" s="1194"/>
      <c r="AR79" s="1194"/>
      <c r="AS79" s="1194"/>
      <c r="AT79" s="1194"/>
      <c r="AU79" s="1194"/>
      <c r="AV79" s="1194"/>
      <c r="AW79" s="1194"/>
      <c r="AX79" s="1194"/>
      <c r="AY79" s="1194"/>
      <c r="AZ79" s="1194"/>
      <c r="BA79" s="1194"/>
      <c r="BB79" s="1197" t="s">
        <v>601</v>
      </c>
      <c r="BC79" s="1197"/>
      <c r="BD79" s="1197"/>
      <c r="BE79" s="1197"/>
      <c r="BF79" s="1197"/>
      <c r="BG79" s="1197"/>
      <c r="BH79" s="1197"/>
      <c r="BI79" s="1197"/>
      <c r="BJ79" s="1197"/>
      <c r="BK79" s="1197"/>
      <c r="BL79" s="1197"/>
      <c r="BM79" s="1197"/>
      <c r="BN79" s="1197"/>
      <c r="BO79" s="1197"/>
      <c r="BP79" s="1195">
        <v>10.1</v>
      </c>
      <c r="BQ79" s="1195"/>
      <c r="BR79" s="1195"/>
      <c r="BS79" s="1195"/>
      <c r="BT79" s="1195"/>
      <c r="BU79" s="1195"/>
      <c r="BV79" s="1195"/>
      <c r="BW79" s="1195"/>
      <c r="BX79" s="1195">
        <v>9.1</v>
      </c>
      <c r="BY79" s="1195"/>
      <c r="BZ79" s="1195"/>
      <c r="CA79" s="1195"/>
      <c r="CB79" s="1195"/>
      <c r="CC79" s="1195"/>
      <c r="CD79" s="1195"/>
      <c r="CE79" s="1195"/>
      <c r="CF79" s="1195">
        <v>9.3000000000000007</v>
      </c>
      <c r="CG79" s="1195"/>
      <c r="CH79" s="1195"/>
      <c r="CI79" s="1195"/>
      <c r="CJ79" s="1195"/>
      <c r="CK79" s="1195"/>
      <c r="CL79" s="1195"/>
      <c r="CM79" s="1195"/>
      <c r="CN79" s="1195">
        <v>7.9</v>
      </c>
      <c r="CO79" s="1195"/>
      <c r="CP79" s="1195"/>
      <c r="CQ79" s="1195"/>
      <c r="CR79" s="1195"/>
      <c r="CS79" s="1195"/>
      <c r="CT79" s="1195"/>
      <c r="CU79" s="1195"/>
      <c r="CV79" s="1195">
        <v>7.9</v>
      </c>
      <c r="CW79" s="1195"/>
      <c r="CX79" s="1195"/>
      <c r="CY79" s="1195"/>
      <c r="CZ79" s="1195"/>
      <c r="DA79" s="1195"/>
      <c r="DB79" s="1195"/>
      <c r="DC79" s="1195"/>
    </row>
    <row r="80" spans="2:107" x14ac:dyDescent="0.15">
      <c r="B80" s="247"/>
      <c r="G80" s="1190"/>
      <c r="H80" s="1190"/>
      <c r="I80" s="1200"/>
      <c r="J80" s="1200"/>
      <c r="K80" s="1203"/>
      <c r="L80" s="1203"/>
      <c r="M80" s="1203"/>
      <c r="N80" s="1203"/>
      <c r="AN80" s="1194"/>
      <c r="AO80" s="1194"/>
      <c r="AP80" s="1194"/>
      <c r="AQ80" s="1194"/>
      <c r="AR80" s="1194"/>
      <c r="AS80" s="1194"/>
      <c r="AT80" s="1194"/>
      <c r="AU80" s="1194"/>
      <c r="AV80" s="1194"/>
      <c r="AW80" s="1194"/>
      <c r="AX80" s="1194"/>
      <c r="AY80" s="1194"/>
      <c r="AZ80" s="1194"/>
      <c r="BA80" s="1194"/>
      <c r="BB80" s="1197"/>
      <c r="BC80" s="1197"/>
      <c r="BD80" s="1197"/>
      <c r="BE80" s="1197"/>
      <c r="BF80" s="1197"/>
      <c r="BG80" s="1197"/>
      <c r="BH80" s="1197"/>
      <c r="BI80" s="1197"/>
      <c r="BJ80" s="1197"/>
      <c r="BK80" s="1197"/>
      <c r="BL80" s="1197"/>
      <c r="BM80" s="1197"/>
      <c r="BN80" s="1197"/>
      <c r="BO80" s="1197"/>
      <c r="BP80" s="1195"/>
      <c r="BQ80" s="1195"/>
      <c r="BR80" s="1195"/>
      <c r="BS80" s="1195"/>
      <c r="BT80" s="1195"/>
      <c r="BU80" s="1195"/>
      <c r="BV80" s="1195"/>
      <c r="BW80" s="1195"/>
      <c r="BX80" s="1195"/>
      <c r="BY80" s="1195"/>
      <c r="BZ80" s="1195"/>
      <c r="CA80" s="1195"/>
      <c r="CB80" s="1195"/>
      <c r="CC80" s="1195"/>
      <c r="CD80" s="1195"/>
      <c r="CE80" s="1195"/>
      <c r="CF80" s="1195"/>
      <c r="CG80" s="1195"/>
      <c r="CH80" s="1195"/>
      <c r="CI80" s="1195"/>
      <c r="CJ80" s="1195"/>
      <c r="CK80" s="1195"/>
      <c r="CL80" s="1195"/>
      <c r="CM80" s="1195"/>
      <c r="CN80" s="1195"/>
      <c r="CO80" s="1195"/>
      <c r="CP80" s="1195"/>
      <c r="CQ80" s="1195"/>
      <c r="CR80" s="1195"/>
      <c r="CS80" s="1195"/>
      <c r="CT80" s="1195"/>
      <c r="CU80" s="1195"/>
      <c r="CV80" s="1195"/>
      <c r="CW80" s="1195"/>
      <c r="CX80" s="1195"/>
      <c r="CY80" s="1195"/>
      <c r="CZ80" s="1195"/>
      <c r="DA80" s="1195"/>
      <c r="DB80" s="1195"/>
      <c r="DC80" s="1195"/>
    </row>
    <row r="81" spans="2:109" x14ac:dyDescent="0.15">
      <c r="B81" s="247"/>
    </row>
    <row r="82" spans="2:109" ht="17.25" x14ac:dyDescent="0.15">
      <c r="B82" s="247"/>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x14ac:dyDescent="0.15">
      <c r="DD84" s="243"/>
      <c r="DE84" s="243"/>
    </row>
    <row r="85" spans="2:109" x14ac:dyDescent="0.15">
      <c r="DD85" s="243"/>
      <c r="DE85" s="243"/>
    </row>
    <row r="86" spans="2:109" hidden="1" x14ac:dyDescent="0.15">
      <c r="DD86" s="243"/>
      <c r="DE86" s="243"/>
    </row>
    <row r="87" spans="2:109" hidden="1" x14ac:dyDescent="0.15">
      <c r="K87" s="357"/>
      <c r="AQ87" s="357"/>
      <c r="BC87" s="357"/>
      <c r="BO87" s="357"/>
      <c r="CA87" s="357"/>
      <c r="CM87" s="357"/>
      <c r="CY87" s="357"/>
      <c r="DD87" s="243"/>
      <c r="DE87" s="243"/>
    </row>
    <row r="88" spans="2:109" hidden="1" x14ac:dyDescent="0.15">
      <c r="DD88" s="243"/>
      <c r="DE88" s="243"/>
    </row>
    <row r="89" spans="2:109" hidden="1" x14ac:dyDescent="0.15">
      <c r="DD89" s="243"/>
      <c r="DE89" s="243"/>
    </row>
    <row r="90" spans="2:109" hidden="1" x14ac:dyDescent="0.15">
      <c r="DD90" s="243"/>
      <c r="DE90" s="243"/>
    </row>
    <row r="91" spans="2:109"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q+Bn1t6C0JafjsK3nX4dJbr6cSOD8TbCX7sMcTQeRxzhm/+IhTk3ZxGk0dMs/vL8RznW/Dl5bH61g/YKqgIyQ==" saltValue="A0cIR/+pNZclr3sOhvOq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8" zoomScale="85" zoomScaleNormal="85" zoomScaleSheetLayoutView="70" workbookViewId="0">
      <selection activeCell="BP77" sqref="BP77:BW78"/>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XsFgn355NFVep2bTQOQAbrS7YSHhu3L6/7RIcM3AnEd+s+4G4vrcQ2uEGbZtT7hCs4RXzLW/5u1WNyFpK5fBg==" saltValue="P9NkMweRRxSsB6lQJXR2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6" zoomScale="85" zoomScaleNormal="85" zoomScaleSheetLayoutView="55" workbookViewId="0">
      <selection activeCell="BP77" sqref="BP77:BW78"/>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dUJoTamHSQNRqPChgFEd9JQrcAhEcyCvtTbvPMoQF2OJNOmDmL4pxG7wD3k5ot5g8RIRSaseO2qAe5z5pz6hg==" saltValue="YG+JgpMb1XEartF/xBv6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560</v>
      </c>
      <c r="G2" s="134"/>
      <c r="H2" s="135"/>
    </row>
    <row r="3" spans="1:8" x14ac:dyDescent="0.15">
      <c r="A3" s="131" t="s">
        <v>553</v>
      </c>
      <c r="B3" s="136"/>
      <c r="C3" s="137"/>
      <c r="D3" s="138">
        <v>156071</v>
      </c>
      <c r="E3" s="139"/>
      <c r="F3" s="140">
        <v>82748</v>
      </c>
      <c r="G3" s="141"/>
      <c r="H3" s="142"/>
    </row>
    <row r="4" spans="1:8" x14ac:dyDescent="0.15">
      <c r="A4" s="143"/>
      <c r="B4" s="144"/>
      <c r="C4" s="145"/>
      <c r="D4" s="146">
        <v>31160</v>
      </c>
      <c r="E4" s="147"/>
      <c r="F4" s="148">
        <v>44732</v>
      </c>
      <c r="G4" s="149"/>
      <c r="H4" s="150"/>
    </row>
    <row r="5" spans="1:8" x14ac:dyDescent="0.15">
      <c r="A5" s="131" t="s">
        <v>555</v>
      </c>
      <c r="B5" s="136"/>
      <c r="C5" s="137"/>
      <c r="D5" s="138">
        <v>155680</v>
      </c>
      <c r="E5" s="139"/>
      <c r="F5" s="140">
        <v>91837</v>
      </c>
      <c r="G5" s="141"/>
      <c r="H5" s="142"/>
    </row>
    <row r="6" spans="1:8" x14ac:dyDescent="0.15">
      <c r="A6" s="143"/>
      <c r="B6" s="144"/>
      <c r="C6" s="145"/>
      <c r="D6" s="146">
        <v>58390</v>
      </c>
      <c r="E6" s="147"/>
      <c r="F6" s="148">
        <v>54439</v>
      </c>
      <c r="G6" s="149"/>
      <c r="H6" s="150"/>
    </row>
    <row r="7" spans="1:8" x14ac:dyDescent="0.15">
      <c r="A7" s="131" t="s">
        <v>556</v>
      </c>
      <c r="B7" s="136"/>
      <c r="C7" s="137"/>
      <c r="D7" s="138">
        <v>93535</v>
      </c>
      <c r="E7" s="139"/>
      <c r="F7" s="140">
        <v>106092</v>
      </c>
      <c r="G7" s="141"/>
      <c r="H7" s="142"/>
    </row>
    <row r="8" spans="1:8" x14ac:dyDescent="0.15">
      <c r="A8" s="143"/>
      <c r="B8" s="144"/>
      <c r="C8" s="145"/>
      <c r="D8" s="146">
        <v>29087</v>
      </c>
      <c r="E8" s="147"/>
      <c r="F8" s="148">
        <v>44299</v>
      </c>
      <c r="G8" s="149"/>
      <c r="H8" s="150"/>
    </row>
    <row r="9" spans="1:8" x14ac:dyDescent="0.15">
      <c r="A9" s="131" t="s">
        <v>557</v>
      </c>
      <c r="B9" s="136"/>
      <c r="C9" s="137"/>
      <c r="D9" s="138">
        <v>90997</v>
      </c>
      <c r="E9" s="139"/>
      <c r="F9" s="140">
        <v>79466</v>
      </c>
      <c r="G9" s="141"/>
      <c r="H9" s="142"/>
    </row>
    <row r="10" spans="1:8" x14ac:dyDescent="0.15">
      <c r="A10" s="143"/>
      <c r="B10" s="144"/>
      <c r="C10" s="145"/>
      <c r="D10" s="146">
        <v>10122</v>
      </c>
      <c r="E10" s="147"/>
      <c r="F10" s="148">
        <v>44645</v>
      </c>
      <c r="G10" s="149"/>
      <c r="H10" s="150"/>
    </row>
    <row r="11" spans="1:8" x14ac:dyDescent="0.15">
      <c r="A11" s="131" t="s">
        <v>558</v>
      </c>
      <c r="B11" s="136"/>
      <c r="C11" s="137"/>
      <c r="D11" s="138">
        <v>201554</v>
      </c>
      <c r="E11" s="139"/>
      <c r="F11" s="140">
        <v>90072</v>
      </c>
      <c r="G11" s="141"/>
      <c r="H11" s="142"/>
    </row>
    <row r="12" spans="1:8" x14ac:dyDescent="0.15">
      <c r="A12" s="143"/>
      <c r="B12" s="144"/>
      <c r="C12" s="151"/>
      <c r="D12" s="146">
        <v>25909</v>
      </c>
      <c r="E12" s="147"/>
      <c r="F12" s="148">
        <v>46083</v>
      </c>
      <c r="G12" s="149"/>
      <c r="H12" s="150"/>
    </row>
    <row r="13" spans="1:8" x14ac:dyDescent="0.15">
      <c r="A13" s="131"/>
      <c r="B13" s="136"/>
      <c r="C13" s="137"/>
      <c r="D13" s="138">
        <v>139567</v>
      </c>
      <c r="E13" s="139"/>
      <c r="F13" s="140">
        <v>90043</v>
      </c>
      <c r="G13" s="152"/>
      <c r="H13" s="142"/>
    </row>
    <row r="14" spans="1:8" x14ac:dyDescent="0.15">
      <c r="A14" s="143"/>
      <c r="B14" s="144"/>
      <c r="C14" s="145"/>
      <c r="D14" s="146">
        <v>30934</v>
      </c>
      <c r="E14" s="147"/>
      <c r="F14" s="148">
        <v>46840</v>
      </c>
      <c r="G14" s="149"/>
      <c r="H14" s="150"/>
    </row>
    <row r="17" spans="1:11" x14ac:dyDescent="0.15">
      <c r="A17" s="127" t="s">
        <v>47</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48</v>
      </c>
      <c r="B19" s="153">
        <f>ROUND(VALUE(SUBSTITUTE(実質収支比率等に係る経年分析!F$48,"▲","-")),2)</f>
        <v>8.7100000000000009</v>
      </c>
      <c r="C19" s="153">
        <f>ROUND(VALUE(SUBSTITUTE(実質収支比率等に係る経年分析!G$48,"▲","-")),2)</f>
        <v>9.4700000000000006</v>
      </c>
      <c r="D19" s="153">
        <f>ROUND(VALUE(SUBSTITUTE(実質収支比率等に係る経年分析!H$48,"▲","-")),2)</f>
        <v>13.46</v>
      </c>
      <c r="E19" s="153">
        <f>ROUND(VALUE(SUBSTITUTE(実質収支比率等に係る経年分析!I$48,"▲","-")),2)</f>
        <v>16.09</v>
      </c>
      <c r="F19" s="153">
        <f>ROUND(VALUE(SUBSTITUTE(実質収支比率等に係る経年分析!J$48,"▲","-")),2)</f>
        <v>12.85</v>
      </c>
    </row>
    <row r="20" spans="1:11" x14ac:dyDescent="0.15">
      <c r="A20" s="153" t="s">
        <v>49</v>
      </c>
      <c r="B20" s="153">
        <f>ROUND(VALUE(SUBSTITUTE(実質収支比率等に係る経年分析!F$47,"▲","-")),2)</f>
        <v>36.520000000000003</v>
      </c>
      <c r="C20" s="153">
        <f>ROUND(VALUE(SUBSTITUTE(実質収支比率等に係る経年分析!G$47,"▲","-")),2)</f>
        <v>33.270000000000003</v>
      </c>
      <c r="D20" s="153">
        <f>ROUND(VALUE(SUBSTITUTE(実質収支比率等に係る経年分析!H$47,"▲","-")),2)</f>
        <v>34.479999999999997</v>
      </c>
      <c r="E20" s="153">
        <f>ROUND(VALUE(SUBSTITUTE(実質収支比率等に係る経年分析!I$47,"▲","-")),2)</f>
        <v>19.809999999999999</v>
      </c>
      <c r="F20" s="153">
        <f>ROUND(VALUE(SUBSTITUTE(実質収支比率等に係る経年分析!J$47,"▲","-")),2)</f>
        <v>20.07</v>
      </c>
    </row>
    <row r="21" spans="1:11" x14ac:dyDescent="0.15">
      <c r="A21" s="153" t="s">
        <v>50</v>
      </c>
      <c r="B21" s="153">
        <f>IF(ISNUMBER(VALUE(SUBSTITUTE(実質収支比率等に係る経年分析!F$49,"▲","-"))),ROUND(VALUE(SUBSTITUTE(実質収支比率等に係る経年分析!F$49,"▲","-")),2),NA())</f>
        <v>-7.37</v>
      </c>
      <c r="C21" s="153">
        <f>IF(ISNUMBER(VALUE(SUBSTITUTE(実質収支比率等に係る経年分析!G$49,"▲","-"))),ROUND(VALUE(SUBSTITUTE(実質収支比率等に係る経年分析!G$49,"▲","-")),2),NA())</f>
        <v>-8.2100000000000009</v>
      </c>
      <c r="D21" s="153">
        <f>IF(ISNUMBER(VALUE(SUBSTITUTE(実質収支比率等に係る経年分析!H$49,"▲","-"))),ROUND(VALUE(SUBSTITUTE(実質収支比率等に係る経年分析!H$49,"▲","-")),2),NA())</f>
        <v>2.44</v>
      </c>
      <c r="E21" s="153">
        <f>IF(ISNUMBER(VALUE(SUBSTITUTE(実質収支比率等に係る経年分析!I$49,"▲","-"))),ROUND(VALUE(SUBSTITUTE(実質収支比率等に係る経年分析!I$49,"▲","-")),2),NA())</f>
        <v>-19.57</v>
      </c>
      <c r="F21" s="153">
        <f>IF(ISNUMBER(VALUE(SUBSTITUTE(実質収支比率等に係る経年分析!J$49,"▲","-"))),ROUND(VALUE(SUBSTITUTE(実質収支比率等に係る経年分析!J$49,"▲","-")),2),NA())</f>
        <v>-11.64</v>
      </c>
    </row>
    <row r="24" spans="1:11" x14ac:dyDescent="0.15">
      <c r="A24" s="127" t="s">
        <v>51</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52</v>
      </c>
      <c r="C26" s="154" t="s">
        <v>53</v>
      </c>
      <c r="D26" s="154" t="s">
        <v>52</v>
      </c>
      <c r="E26" s="154" t="s">
        <v>53</v>
      </c>
      <c r="F26" s="154" t="s">
        <v>52</v>
      </c>
      <c r="G26" s="154" t="s">
        <v>53</v>
      </c>
      <c r="H26" s="154" t="s">
        <v>52</v>
      </c>
      <c r="I26" s="154" t="s">
        <v>53</v>
      </c>
      <c r="J26" s="154" t="s">
        <v>52</v>
      </c>
      <c r="K26" s="154" t="s">
        <v>53</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#VALUE!</v>
      </c>
      <c r="C27" s="154" t="e">
        <f>IF(ROUND(VALUE(SUBSTITUTE(連結実質赤字比率に係る赤字・黒字の構成分析!F$43,"▲", "-")), 2) &gt;= 0, ABS(ROUND(VALUE(SUBSTITUTE(連結実質赤字比率に係る赤字・黒字の構成分析!F$43,"▲", "-")), 2)), NA())</f>
        <v>#VALUE!</v>
      </c>
      <c r="D27" s="154" t="e">
        <f>IF(ROUND(VALUE(SUBSTITUTE(連結実質赤字比率に係る赤字・黒字の構成分析!G$43,"▲", "-")), 2) &lt; 0, ABS(ROUND(VALUE(SUBSTITUTE(連結実質赤字比率に係る赤字・黒字の構成分析!G$43,"▲", "-")), 2)), NA())</f>
        <v>#VALUE!</v>
      </c>
      <c r="E27" s="154" t="e">
        <f>IF(ROUND(VALUE(SUBSTITUTE(連結実質赤字比率に係る赤字・黒字の構成分析!G$43,"▲", "-")), 2) &gt;= 0, ABS(ROUND(VALUE(SUBSTITUTE(連結実質赤字比率に係る赤字・黒字の構成分析!G$43,"▲", "-")), 2)), NA())</f>
        <v>#VALUE!</v>
      </c>
      <c r="F27" s="154" t="e">
        <f>IF(ROUND(VALUE(SUBSTITUTE(連結実質赤字比率に係る赤字・黒字の構成分析!H$43,"▲", "-")), 2) &lt; 0, ABS(ROUND(VALUE(SUBSTITUTE(連結実質赤字比率に係る赤字・黒字の構成分析!H$43,"▲", "-")), 2)), NA())</f>
        <v>#VALUE!</v>
      </c>
      <c r="G27" s="154" t="e">
        <f>IF(ROUND(VALUE(SUBSTITUTE(連結実質赤字比率に係る赤字・黒字の構成分析!H$43,"▲", "-")), 2) &gt;= 0, ABS(ROUND(VALUE(SUBSTITUTE(連結実質赤字比率に係る赤字・黒字の構成分析!H$43,"▲", "-")), 2)), NA())</f>
        <v>#VALUE!</v>
      </c>
      <c r="H27" s="154" t="e">
        <f>IF(ROUND(VALUE(SUBSTITUTE(連結実質赤字比率に係る赤字・黒字の構成分析!I$43,"▲", "-")), 2) &lt; 0, ABS(ROUND(VALUE(SUBSTITUTE(連結実質赤字比率に係る赤字・黒字の構成分析!I$43,"▲", "-")), 2)), NA())</f>
        <v>#VALUE!</v>
      </c>
      <c r="I27" s="154" t="e">
        <f>IF(ROUND(VALUE(SUBSTITUTE(連結実質赤字比率に係る赤字・黒字の構成分析!I$43,"▲", "-")), 2) &gt;= 0, ABS(ROUND(VALUE(SUBSTITUTE(連結実質赤字比率に係る赤字・黒字の構成分析!I$43,"▲", "-")), 2)), NA())</f>
        <v>#VALUE!</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x14ac:dyDescent="0.15">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e">
        <f>IF(連結実質赤字比率に係る赤字・黒字の構成分析!C$41="",NA(),連結実質赤字比率に係る赤字・黒字の構成分析!C$41)</f>
        <v>#N/A</v>
      </c>
      <c r="B29" s="154" t="e">
        <f>IF(ROUND(VALUE(SUBSTITUTE(連結実質赤字比率に係る赤字・黒字の構成分析!F$41,"▲", "-")), 2) &lt; 0, ABS(ROUND(VALUE(SUBSTITUTE(連結実質赤字比率に係る赤字・黒字の構成分析!F$41,"▲", "-")), 2)), NA())</f>
        <v>#VALUE!</v>
      </c>
      <c r="C29" s="154" t="e">
        <f>IF(ROUND(VALUE(SUBSTITUTE(連結実質赤字比率に係る赤字・黒字の構成分析!F$41,"▲", "-")), 2) &gt;= 0, ABS(ROUND(VALUE(SUBSTITUTE(連結実質赤字比率に係る赤字・黒字の構成分析!F$41,"▲", "-")), 2)), NA())</f>
        <v>#VALUE!</v>
      </c>
      <c r="D29" s="154" t="e">
        <f>IF(ROUND(VALUE(SUBSTITUTE(連結実質赤字比率に係る赤字・黒字の構成分析!G$41,"▲", "-")), 2) &lt; 0, ABS(ROUND(VALUE(SUBSTITUTE(連結実質赤字比率に係る赤字・黒字の構成分析!G$41,"▲", "-")), 2)), NA())</f>
        <v>#VALUE!</v>
      </c>
      <c r="E29" s="154" t="e">
        <f>IF(ROUND(VALUE(SUBSTITUTE(連結実質赤字比率に係る赤字・黒字の構成分析!G$41,"▲", "-")), 2) &gt;= 0, ABS(ROUND(VALUE(SUBSTITUTE(連結実質赤字比率に係る赤字・黒字の構成分析!G$41,"▲", "-")), 2)), NA())</f>
        <v>#VALUE!</v>
      </c>
      <c r="F29" s="154" t="e">
        <f>IF(ROUND(VALUE(SUBSTITUTE(連結実質赤字比率に係る赤字・黒字の構成分析!H$41,"▲", "-")), 2) &lt; 0, ABS(ROUND(VALUE(SUBSTITUTE(連結実質赤字比率に係る赤字・黒字の構成分析!H$41,"▲", "-")), 2)), NA())</f>
        <v>#VALUE!</v>
      </c>
      <c r="G29" s="154" t="e">
        <f>IF(ROUND(VALUE(SUBSTITUTE(連結実質赤字比率に係る赤字・黒字の構成分析!H$41,"▲", "-")), 2) &gt;= 0, ABS(ROUND(VALUE(SUBSTITUTE(連結実質赤字比率に係る赤字・黒字の構成分析!H$41,"▲", "-")), 2)), NA())</f>
        <v>#VALUE!</v>
      </c>
      <c r="H29" s="154" t="e">
        <f>IF(ROUND(VALUE(SUBSTITUTE(連結実質赤字比率に係る赤字・黒字の構成分析!I$41,"▲", "-")), 2) &lt; 0, ABS(ROUND(VALUE(SUBSTITUTE(連結実質赤字比率に係る赤字・黒字の構成分析!I$41,"▲", "-")), 2)), NA())</f>
        <v>#VALUE!</v>
      </c>
      <c r="I29" s="154" t="e">
        <f>IF(ROUND(VALUE(SUBSTITUTE(連結実質赤字比率に係る赤字・黒字の構成分析!I$41,"▲", "-")), 2) &gt;= 0, ABS(ROUND(VALUE(SUBSTITUTE(連結実質赤字比率に係る赤字・黒字の構成分析!I$41,"▲", "-")), 2)), NA())</f>
        <v>#VALUE!</v>
      </c>
      <c r="J29" s="154" t="e">
        <f>IF(ROUND(VALUE(SUBSTITUTE(連結実質赤字比率に係る赤字・黒字の構成分析!J$41,"▲", "-")), 2) &lt; 0, ABS(ROUND(VALUE(SUBSTITUTE(連結実質赤字比率に係る赤字・黒字の構成分析!J$41,"▲", "-")), 2)), NA())</f>
        <v>#VALUE!</v>
      </c>
      <c r="K29" s="154" t="e">
        <f>IF(ROUND(VALUE(SUBSTITUTE(連結実質赤字比率に係る赤字・黒字の構成分析!J$41,"▲", "-")), 2) &gt;= 0, ABS(ROUND(VALUE(SUBSTITUTE(連結実質赤字比率に係る赤字・黒字の構成分析!J$41,"▲", "-")), 2)), NA())</f>
        <v>#VALUE!</v>
      </c>
    </row>
    <row r="30" spans="1:11" x14ac:dyDescent="0.15">
      <c r="A30" s="154" t="e">
        <f>IF(連結実質赤字比率に係る赤字・黒字の構成分析!C$40="",NA(),連結実質赤字比率に係る赤字・黒字の構成分析!C$40)</f>
        <v>#N/A</v>
      </c>
      <c r="B30" s="154" t="e">
        <f>IF(ROUND(VALUE(SUBSTITUTE(連結実質赤字比率に係る赤字・黒字の構成分析!F$40,"▲", "-")), 2) &lt; 0, ABS(ROUND(VALUE(SUBSTITUTE(連結実質赤字比率に係る赤字・黒字の構成分析!F$40,"▲", "-")), 2)), NA())</f>
        <v>#VALUE!</v>
      </c>
      <c r="C30" s="154" t="e">
        <f>IF(ROUND(VALUE(SUBSTITUTE(連結実質赤字比率に係る赤字・黒字の構成分析!F$40,"▲", "-")), 2) &gt;= 0, ABS(ROUND(VALUE(SUBSTITUTE(連結実質赤字比率に係る赤字・黒字の構成分析!F$40,"▲", "-")), 2)), NA())</f>
        <v>#VALUE!</v>
      </c>
      <c r="D30" s="154" t="e">
        <f>IF(ROUND(VALUE(SUBSTITUTE(連結実質赤字比率に係る赤字・黒字の構成分析!G$40,"▲", "-")), 2) &lt; 0, ABS(ROUND(VALUE(SUBSTITUTE(連結実質赤字比率に係る赤字・黒字の構成分析!G$40,"▲", "-")), 2)), NA())</f>
        <v>#VALUE!</v>
      </c>
      <c r="E30" s="154" t="e">
        <f>IF(ROUND(VALUE(SUBSTITUTE(連結実質赤字比率に係る赤字・黒字の構成分析!G$40,"▲", "-")), 2) &gt;= 0, ABS(ROUND(VALUE(SUBSTITUTE(連結実質赤字比率に係る赤字・黒字の構成分析!G$40,"▲", "-")), 2)), NA())</f>
        <v>#VALUE!</v>
      </c>
      <c r="F30" s="154" t="e">
        <f>IF(ROUND(VALUE(SUBSTITUTE(連結実質赤字比率に係る赤字・黒字の構成分析!H$40,"▲", "-")), 2) &lt; 0, ABS(ROUND(VALUE(SUBSTITUTE(連結実質赤字比率に係る赤字・黒字の構成分析!H$40,"▲", "-")), 2)), NA())</f>
        <v>#VALUE!</v>
      </c>
      <c r="G30" s="154" t="e">
        <f>IF(ROUND(VALUE(SUBSTITUTE(連結実質赤字比率に係る赤字・黒字の構成分析!H$40,"▲", "-")), 2) &gt;= 0, ABS(ROUND(VALUE(SUBSTITUTE(連結実質赤字比率に係る赤字・黒字の構成分析!H$40,"▲", "-")), 2)), NA())</f>
        <v>#VALUE!</v>
      </c>
      <c r="H30" s="154" t="e">
        <f>IF(ROUND(VALUE(SUBSTITUTE(連結実質赤字比率に係る赤字・黒字の構成分析!I$40,"▲", "-")), 2) &lt; 0, ABS(ROUND(VALUE(SUBSTITUTE(連結実質赤字比率に係る赤字・黒字の構成分析!I$40,"▲", "-")), 2)), NA())</f>
        <v>#VALUE!</v>
      </c>
      <c r="I30" s="154" t="e">
        <f>IF(ROUND(VALUE(SUBSTITUTE(連結実質赤字比率に係る赤字・黒字の構成分析!I$40,"▲", "-")), 2) &gt;= 0, ABS(ROUND(VALUE(SUBSTITUTE(連結実質赤字比率に係る赤字・黒字の構成分析!I$40,"▲", "-")), 2)), NA())</f>
        <v>#VALUE!</v>
      </c>
      <c r="J30" s="154" t="e">
        <f>IF(ROUND(VALUE(SUBSTITUTE(連結実質赤字比率に係る赤字・黒字の構成分析!J$40,"▲", "-")), 2) &lt; 0, ABS(ROUND(VALUE(SUBSTITUTE(連結実質赤字比率に係る赤字・黒字の構成分析!J$40,"▲", "-")), 2)), NA())</f>
        <v>#VALUE!</v>
      </c>
      <c r="K30" s="154" t="e">
        <f>IF(ROUND(VALUE(SUBSTITUTE(連結実質赤字比率に係る赤字・黒字の構成分析!J$40,"▲", "-")), 2) &gt;= 0, ABS(ROUND(VALUE(SUBSTITUTE(連結実質赤字比率に係る赤字・黒字の構成分析!J$40,"▲", "-")), 2)), NA())</f>
        <v>#VALUE!</v>
      </c>
    </row>
    <row r="31" spans="1:11" x14ac:dyDescent="0.15">
      <c r="A31" s="154" t="e">
        <f>IF(連結実質赤字比率に係る赤字・黒字の構成分析!C$39="",NA(),連結実質赤字比率に係る赤字・黒字の構成分析!C$39)</f>
        <v>#N/A</v>
      </c>
      <c r="B31" s="154" t="e">
        <f>IF(ROUND(VALUE(SUBSTITUTE(連結実質赤字比率に係る赤字・黒字の構成分析!F$39,"▲", "-")), 2) &lt; 0, ABS(ROUND(VALUE(SUBSTITUTE(連結実質赤字比率に係る赤字・黒字の構成分析!F$39,"▲", "-")), 2)), NA())</f>
        <v>#VALUE!</v>
      </c>
      <c r="C31" s="154" t="e">
        <f>IF(ROUND(VALUE(SUBSTITUTE(連結実質赤字比率に係る赤字・黒字の構成分析!F$39,"▲", "-")), 2) &gt;= 0, ABS(ROUND(VALUE(SUBSTITUTE(連結実質赤字比率に係る赤字・黒字の構成分析!F$39,"▲", "-")), 2)), NA())</f>
        <v>#VALUE!</v>
      </c>
      <c r="D31" s="154" t="e">
        <f>IF(ROUND(VALUE(SUBSTITUTE(連結実質赤字比率に係る赤字・黒字の構成分析!G$39,"▲", "-")), 2) &lt; 0, ABS(ROUND(VALUE(SUBSTITUTE(連結実質赤字比率に係る赤字・黒字の構成分析!G$39,"▲", "-")), 2)), NA())</f>
        <v>#VALUE!</v>
      </c>
      <c r="E31" s="154" t="e">
        <f>IF(ROUND(VALUE(SUBSTITUTE(連結実質赤字比率に係る赤字・黒字の構成分析!G$39,"▲", "-")), 2) &gt;= 0, ABS(ROUND(VALUE(SUBSTITUTE(連結実質赤字比率に係る赤字・黒字の構成分析!G$39,"▲", "-")), 2)), NA())</f>
        <v>#VALUE!</v>
      </c>
      <c r="F31" s="154" t="e">
        <f>IF(ROUND(VALUE(SUBSTITUTE(連結実質赤字比率に係る赤字・黒字の構成分析!H$39,"▲", "-")), 2) &lt; 0, ABS(ROUND(VALUE(SUBSTITUTE(連結実質赤字比率に係る赤字・黒字の構成分析!H$39,"▲", "-")), 2)), NA())</f>
        <v>#VALUE!</v>
      </c>
      <c r="G31" s="154" t="e">
        <f>IF(ROUND(VALUE(SUBSTITUTE(連結実質赤字比率に係る赤字・黒字の構成分析!H$39,"▲", "-")), 2) &gt;= 0, ABS(ROUND(VALUE(SUBSTITUTE(連結実質赤字比率に係る赤字・黒字の構成分析!H$39,"▲", "-")), 2)), NA())</f>
        <v>#VALUE!</v>
      </c>
      <c r="H31" s="154" t="e">
        <f>IF(ROUND(VALUE(SUBSTITUTE(連結実質赤字比率に係る赤字・黒字の構成分析!I$39,"▲", "-")), 2) &lt; 0, ABS(ROUND(VALUE(SUBSTITUTE(連結実質赤字比率に係る赤字・黒字の構成分析!I$39,"▲", "-")), 2)), NA())</f>
        <v>#VALUE!</v>
      </c>
      <c r="I31" s="154" t="e">
        <f>IF(ROUND(VALUE(SUBSTITUTE(連結実質赤字比率に係る赤字・黒字の構成分析!I$39,"▲", "-")), 2) &gt;= 0, ABS(ROUND(VALUE(SUBSTITUTE(連結実質赤字比率に係る赤字・黒字の構成分析!I$39,"▲", "-")), 2)), NA())</f>
        <v>#VALUE!</v>
      </c>
      <c r="J31" s="154" t="e">
        <f>IF(ROUND(VALUE(SUBSTITUTE(連結実質赤字比率に係る赤字・黒字の構成分析!J$39,"▲", "-")), 2) &lt; 0, ABS(ROUND(VALUE(SUBSTITUTE(連結実質赤字比率に係る赤字・黒字の構成分析!J$39,"▲", "-")), 2)), NA())</f>
        <v>#VALUE!</v>
      </c>
      <c r="K31" s="154" t="e">
        <f>IF(ROUND(VALUE(SUBSTITUTE(連結実質赤字比率に係る赤字・黒字の構成分析!J$39,"▲", "-")), 2) &gt;= 0, ABS(ROUND(VALUE(SUBSTITUTE(連結実質赤字比率に係る赤字・黒字の構成分析!J$39,"▲", "-")), 2)), NA())</f>
        <v>#VALUE!</v>
      </c>
    </row>
    <row r="32" spans="1:11" x14ac:dyDescent="0.15">
      <c r="A32" s="154" t="str">
        <f>IF(連結実質赤字比率に係る赤字・黒字の構成分析!C$38="",NA(),連結実質赤字比率に係る赤字・黒字の構成分析!C$38)</f>
        <v>後期高齢者医療特別会計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0.06</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0.06</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0.06</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0.06</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0.04</v>
      </c>
    </row>
    <row r="33" spans="1:16" x14ac:dyDescent="0.15">
      <c r="A33" s="154" t="str">
        <f>IF(連結実質赤字比率に係る赤字・黒字の構成分析!C$37="",NA(),連結実質赤字比率に係る赤字・黒字の構成分析!C$37)</f>
        <v>介護保険特別会計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1.75</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1.88</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1.07</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1.61</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2.5499999999999998</v>
      </c>
    </row>
    <row r="34" spans="1:16" x14ac:dyDescent="0.15">
      <c r="A34" s="154" t="str">
        <f>IF(連結実質赤字比率に係る赤字・黒字の構成分析!C$36="",NA(),連結実質赤字比率に係る赤字・黒字の構成分析!C$36)</f>
        <v>上水道事業会計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4.05</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3.79</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5.52</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5.34</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5.53</v>
      </c>
    </row>
    <row r="35" spans="1:16" x14ac:dyDescent="0.15">
      <c r="A35" s="154" t="str">
        <f>IF(連結実質赤字比率に係る赤字・黒字の構成分析!C$35="",NA(),連結実質赤字比率に係る赤字・黒字の構成分析!C$35)</f>
        <v>国民健康保険特別会計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2.79</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3.18</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5.0199999999999996</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5.21</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7.08</v>
      </c>
    </row>
    <row r="36" spans="1:16" x14ac:dyDescent="0.15">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8.7100000000000009</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9.4700000000000006</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13.45</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16.09</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12.85</v>
      </c>
    </row>
    <row r="39" spans="1:16" x14ac:dyDescent="0.15">
      <c r="A39" s="127" t="s">
        <v>54</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x14ac:dyDescent="0.15">
      <c r="A42" s="155" t="s">
        <v>57</v>
      </c>
      <c r="B42" s="155"/>
      <c r="C42" s="155"/>
      <c r="D42" s="155">
        <f>'実質公債費比率（分子）の構造'!K$52</f>
        <v>617</v>
      </c>
      <c r="E42" s="155"/>
      <c r="F42" s="155"/>
      <c r="G42" s="155">
        <f>'実質公債費比率（分子）の構造'!L$52</f>
        <v>628</v>
      </c>
      <c r="H42" s="155"/>
      <c r="I42" s="155"/>
      <c r="J42" s="155">
        <f>'実質公債費比率（分子）の構造'!M$52</f>
        <v>659</v>
      </c>
      <c r="K42" s="155"/>
      <c r="L42" s="155"/>
      <c r="M42" s="155">
        <f>'実質公債費比率（分子）の構造'!N$52</f>
        <v>680</v>
      </c>
      <c r="N42" s="155"/>
      <c r="O42" s="155"/>
      <c r="P42" s="155">
        <f>'実質公債費比率（分子）の構造'!O$52</f>
        <v>627</v>
      </c>
    </row>
    <row r="43" spans="1:16" x14ac:dyDescent="0.15">
      <c r="A43" s="155" t="s">
        <v>58</v>
      </c>
      <c r="B43" s="155" t="str">
        <f>'実質公債費比率（分子）の構造'!K$51</f>
        <v>-</v>
      </c>
      <c r="C43" s="155"/>
      <c r="D43" s="155"/>
      <c r="E43" s="155" t="str">
        <f>'実質公債費比率（分子）の構造'!L$51</f>
        <v>-</v>
      </c>
      <c r="F43" s="155"/>
      <c r="G43" s="155"/>
      <c r="H43" s="155" t="str">
        <f>'実質公債費比率（分子）の構造'!M$51</f>
        <v>-</v>
      </c>
      <c r="I43" s="155"/>
      <c r="J43" s="155"/>
      <c r="K43" s="155" t="str">
        <f>'実質公債費比率（分子）の構造'!N$51</f>
        <v>-</v>
      </c>
      <c r="L43" s="155"/>
      <c r="M43" s="155"/>
      <c r="N43" s="155" t="str">
        <f>'実質公債費比率（分子）の構造'!O$51</f>
        <v>-</v>
      </c>
      <c r="O43" s="155"/>
      <c r="P43" s="155"/>
    </row>
    <row r="44" spans="1:16" x14ac:dyDescent="0.15">
      <c r="A44" s="155" t="s">
        <v>59</v>
      </c>
      <c r="B44" s="155">
        <f>'実質公債費比率（分子）の構造'!K$50</f>
        <v>0</v>
      </c>
      <c r="C44" s="155"/>
      <c r="D44" s="155"/>
      <c r="E44" s="155">
        <f>'実質公債費比率（分子）の構造'!L$50</f>
        <v>0</v>
      </c>
      <c r="F44" s="155"/>
      <c r="G44" s="155"/>
      <c r="H44" s="155">
        <f>'実質公債費比率（分子）の構造'!M$50</f>
        <v>0</v>
      </c>
      <c r="I44" s="155"/>
      <c r="J44" s="155"/>
      <c r="K44" s="155">
        <f>'実質公債費比率（分子）の構造'!N$50</f>
        <v>0</v>
      </c>
      <c r="L44" s="155"/>
      <c r="M44" s="155"/>
      <c r="N44" s="155">
        <f>'実質公債費比率（分子）の構造'!O$50</f>
        <v>0</v>
      </c>
      <c r="O44" s="155"/>
      <c r="P44" s="155"/>
    </row>
    <row r="45" spans="1:16" x14ac:dyDescent="0.15">
      <c r="A45" s="155" t="s">
        <v>60</v>
      </c>
      <c r="B45" s="155">
        <f>'実質公債費比率（分子）の構造'!K$49</f>
        <v>1</v>
      </c>
      <c r="C45" s="155"/>
      <c r="D45" s="155"/>
      <c r="E45" s="155">
        <f>'実質公債費比率（分子）の構造'!L$49</f>
        <v>0</v>
      </c>
      <c r="F45" s="155"/>
      <c r="G45" s="155"/>
      <c r="H45" s="155">
        <f>'実質公債費比率（分子）の構造'!M$49</f>
        <v>20</v>
      </c>
      <c r="I45" s="155"/>
      <c r="J45" s="155"/>
      <c r="K45" s="155">
        <f>'実質公債費比率（分子）の構造'!N$49</f>
        <v>6</v>
      </c>
      <c r="L45" s="155"/>
      <c r="M45" s="155"/>
      <c r="N45" s="155">
        <f>'実質公債費比率（分子）の構造'!O$49</f>
        <v>22</v>
      </c>
      <c r="O45" s="155"/>
      <c r="P45" s="155"/>
    </row>
    <row r="46" spans="1:16" x14ac:dyDescent="0.15">
      <c r="A46" s="155" t="s">
        <v>61</v>
      </c>
      <c r="B46" s="155">
        <f>'実質公債費比率（分子）の構造'!K$48</f>
        <v>0</v>
      </c>
      <c r="C46" s="155"/>
      <c r="D46" s="155"/>
      <c r="E46" s="155">
        <f>'実質公債費比率（分子）の構造'!L$48</f>
        <v>1</v>
      </c>
      <c r="F46" s="155"/>
      <c r="G46" s="155"/>
      <c r="H46" s="155">
        <f>'実質公債費比率（分子）の構造'!M$48</f>
        <v>1</v>
      </c>
      <c r="I46" s="155"/>
      <c r="J46" s="155"/>
      <c r="K46" s="155">
        <f>'実質公債費比率（分子）の構造'!N$48</f>
        <v>1</v>
      </c>
      <c r="L46" s="155"/>
      <c r="M46" s="155"/>
      <c r="N46" s="155">
        <f>'実質公債費比率（分子）の構造'!O$48</f>
        <v>1</v>
      </c>
      <c r="O46" s="155"/>
      <c r="P46" s="155"/>
    </row>
    <row r="47" spans="1:16" x14ac:dyDescent="0.15">
      <c r="A47" s="155" t="s">
        <v>62</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64</v>
      </c>
      <c r="B49" s="155">
        <f>'実質公債費比率（分子）の構造'!K$45</f>
        <v>803</v>
      </c>
      <c r="C49" s="155"/>
      <c r="D49" s="155"/>
      <c r="E49" s="155">
        <f>'実質公債費比率（分子）の構造'!L$45</f>
        <v>792</v>
      </c>
      <c r="F49" s="155"/>
      <c r="G49" s="155"/>
      <c r="H49" s="155">
        <f>'実質公債費比率（分子）の構造'!M$45</f>
        <v>745</v>
      </c>
      <c r="I49" s="155"/>
      <c r="J49" s="155"/>
      <c r="K49" s="155">
        <f>'実質公債費比率（分子）の構造'!N$45</f>
        <v>836</v>
      </c>
      <c r="L49" s="155"/>
      <c r="M49" s="155"/>
      <c r="N49" s="155">
        <f>'実質公債費比率（分子）の構造'!O$45</f>
        <v>788</v>
      </c>
      <c r="O49" s="155"/>
      <c r="P49" s="155"/>
    </row>
    <row r="50" spans="1:16" x14ac:dyDescent="0.15">
      <c r="A50" s="155" t="s">
        <v>65</v>
      </c>
      <c r="B50" s="155" t="e">
        <f>NA()</f>
        <v>#N/A</v>
      </c>
      <c r="C50" s="155">
        <f>IF(ISNUMBER('実質公債費比率（分子）の構造'!K$53),'実質公債費比率（分子）の構造'!K$53,NA())</f>
        <v>187</v>
      </c>
      <c r="D50" s="155" t="e">
        <f>NA()</f>
        <v>#N/A</v>
      </c>
      <c r="E50" s="155" t="e">
        <f>NA()</f>
        <v>#N/A</v>
      </c>
      <c r="F50" s="155">
        <f>IF(ISNUMBER('実質公債費比率（分子）の構造'!L$53),'実質公債費比率（分子）の構造'!L$53,NA())</f>
        <v>165</v>
      </c>
      <c r="G50" s="155" t="e">
        <f>NA()</f>
        <v>#N/A</v>
      </c>
      <c r="H50" s="155" t="e">
        <f>NA()</f>
        <v>#N/A</v>
      </c>
      <c r="I50" s="155">
        <f>IF(ISNUMBER('実質公債費比率（分子）の構造'!M$53),'実質公債費比率（分子）の構造'!M$53,NA())</f>
        <v>107</v>
      </c>
      <c r="J50" s="155" t="e">
        <f>NA()</f>
        <v>#N/A</v>
      </c>
      <c r="K50" s="155" t="e">
        <f>NA()</f>
        <v>#N/A</v>
      </c>
      <c r="L50" s="155">
        <f>IF(ISNUMBER('実質公債費比率（分子）の構造'!N$53),'実質公債費比率（分子）の構造'!N$53,NA())</f>
        <v>163</v>
      </c>
      <c r="M50" s="155" t="e">
        <f>NA()</f>
        <v>#N/A</v>
      </c>
      <c r="N50" s="155" t="e">
        <f>NA()</f>
        <v>#N/A</v>
      </c>
      <c r="O50" s="155">
        <f>IF(ISNUMBER('実質公債費比率（分子）の構造'!O$53),'実質公債費比率（分子）の構造'!O$53,NA())</f>
        <v>184</v>
      </c>
      <c r="P50" s="155" t="e">
        <f>NA()</f>
        <v>#N/A</v>
      </c>
    </row>
    <row r="53" spans="1:16" x14ac:dyDescent="0.15">
      <c r="A53" s="127" t="s">
        <v>66</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67</v>
      </c>
      <c r="C55" s="154"/>
      <c r="D55" s="154" t="s">
        <v>68</v>
      </c>
      <c r="E55" s="154" t="s">
        <v>67</v>
      </c>
      <c r="F55" s="154"/>
      <c r="G55" s="154" t="s">
        <v>68</v>
      </c>
      <c r="H55" s="154" t="s">
        <v>67</v>
      </c>
      <c r="I55" s="154"/>
      <c r="J55" s="154" t="s">
        <v>68</v>
      </c>
      <c r="K55" s="154" t="s">
        <v>67</v>
      </c>
      <c r="L55" s="154"/>
      <c r="M55" s="154" t="s">
        <v>68</v>
      </c>
      <c r="N55" s="154" t="s">
        <v>67</v>
      </c>
      <c r="O55" s="154"/>
      <c r="P55" s="154" t="s">
        <v>68</v>
      </c>
    </row>
    <row r="56" spans="1:16" x14ac:dyDescent="0.15">
      <c r="A56" s="154" t="s">
        <v>37</v>
      </c>
      <c r="B56" s="154"/>
      <c r="C56" s="154"/>
      <c r="D56" s="154">
        <f>'将来負担比率（分子）の構造'!I$52</f>
        <v>5659</v>
      </c>
      <c r="E56" s="154"/>
      <c r="F56" s="154"/>
      <c r="G56" s="154">
        <f>'将来負担比率（分子）の構造'!J$52</f>
        <v>5877</v>
      </c>
      <c r="H56" s="154"/>
      <c r="I56" s="154"/>
      <c r="J56" s="154">
        <f>'将来負担比率（分子）の構造'!K$52</f>
        <v>5613</v>
      </c>
      <c r="K56" s="154"/>
      <c r="L56" s="154"/>
      <c r="M56" s="154">
        <f>'将来負担比率（分子）の構造'!L$52</f>
        <v>6993</v>
      </c>
      <c r="N56" s="154"/>
      <c r="O56" s="154"/>
      <c r="P56" s="154">
        <f>'将来負担比率（分子）の構造'!M$52</f>
        <v>7797</v>
      </c>
    </row>
    <row r="57" spans="1:16" x14ac:dyDescent="0.15">
      <c r="A57" s="154" t="s">
        <v>36</v>
      </c>
      <c r="B57" s="154"/>
      <c r="C57" s="154"/>
      <c r="D57" s="154" t="str">
        <f>'将来負担比率（分子）の構造'!I$51</f>
        <v>-</v>
      </c>
      <c r="E57" s="154"/>
      <c r="F57" s="154"/>
      <c r="G57" s="154" t="str">
        <f>'将来負担比率（分子）の構造'!J$51</f>
        <v>-</v>
      </c>
      <c r="H57" s="154"/>
      <c r="I57" s="154"/>
      <c r="J57" s="154" t="str">
        <f>'将来負担比率（分子）の構造'!K$51</f>
        <v>-</v>
      </c>
      <c r="K57" s="154"/>
      <c r="L57" s="154"/>
      <c r="M57" s="154" t="str">
        <f>'将来負担比率（分子）の構造'!L$51</f>
        <v>-</v>
      </c>
      <c r="N57" s="154"/>
      <c r="O57" s="154"/>
      <c r="P57" s="154" t="str">
        <f>'将来負担比率（分子）の構造'!M$51</f>
        <v>-</v>
      </c>
    </row>
    <row r="58" spans="1:16" x14ac:dyDescent="0.15">
      <c r="A58" s="154" t="s">
        <v>35</v>
      </c>
      <c r="B58" s="154"/>
      <c r="C58" s="154"/>
      <c r="D58" s="154">
        <f>'将来負担比率（分子）の構造'!I$50</f>
        <v>1716</v>
      </c>
      <c r="E58" s="154"/>
      <c r="F58" s="154"/>
      <c r="G58" s="154">
        <f>'将来負担比率（分子）の構造'!J$50</f>
        <v>1617</v>
      </c>
      <c r="H58" s="154"/>
      <c r="I58" s="154"/>
      <c r="J58" s="154">
        <f>'将来負担比率（分子）の構造'!K$50</f>
        <v>1613</v>
      </c>
      <c r="K58" s="154"/>
      <c r="L58" s="154"/>
      <c r="M58" s="154">
        <f>'将来負担比率（分子）の構造'!L$50</f>
        <v>1054</v>
      </c>
      <c r="N58" s="154"/>
      <c r="O58" s="154"/>
      <c r="P58" s="154">
        <f>'将来負担比率（分子）の構造'!M$50</f>
        <v>1364</v>
      </c>
    </row>
    <row r="59" spans="1:16" x14ac:dyDescent="0.15">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30</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29</v>
      </c>
      <c r="B62" s="154">
        <f>'将来負担比率（分子）の構造'!I$45</f>
        <v>1193</v>
      </c>
      <c r="C62" s="154"/>
      <c r="D62" s="154"/>
      <c r="E62" s="154">
        <f>'将来負担比率（分子）の構造'!J$45</f>
        <v>1146</v>
      </c>
      <c r="F62" s="154"/>
      <c r="G62" s="154"/>
      <c r="H62" s="154">
        <f>'将来負担比率（分子）の構造'!K$45</f>
        <v>1078</v>
      </c>
      <c r="I62" s="154"/>
      <c r="J62" s="154"/>
      <c r="K62" s="154">
        <f>'将来負担比率（分子）の構造'!L$45</f>
        <v>934</v>
      </c>
      <c r="L62" s="154"/>
      <c r="M62" s="154"/>
      <c r="N62" s="154">
        <f>'将来負担比率（分子）の構造'!M$45</f>
        <v>926</v>
      </c>
      <c r="O62" s="154"/>
      <c r="P62" s="154"/>
    </row>
    <row r="63" spans="1:16" x14ac:dyDescent="0.15">
      <c r="A63" s="154" t="s">
        <v>28</v>
      </c>
      <c r="B63" s="154">
        <f>'将来負担比率（分子）の構造'!I$44</f>
        <v>1</v>
      </c>
      <c r="C63" s="154"/>
      <c r="D63" s="154"/>
      <c r="E63" s="154">
        <f>'将来負担比率（分子）の構造'!J$44</f>
        <v>159</v>
      </c>
      <c r="F63" s="154"/>
      <c r="G63" s="154"/>
      <c r="H63" s="154">
        <f>'将来負担比率（分子）の構造'!K$44</f>
        <v>141</v>
      </c>
      <c r="I63" s="154"/>
      <c r="J63" s="154"/>
      <c r="K63" s="154">
        <f>'将来負担比率（分子）の構造'!L$44</f>
        <v>214</v>
      </c>
      <c r="L63" s="154"/>
      <c r="M63" s="154"/>
      <c r="N63" s="154">
        <f>'将来負担比率（分子）の構造'!M$44</f>
        <v>190</v>
      </c>
      <c r="O63" s="154"/>
      <c r="P63" s="154"/>
    </row>
    <row r="64" spans="1:16" x14ac:dyDescent="0.15">
      <c r="A64" s="154" t="s">
        <v>27</v>
      </c>
      <c r="B64" s="154">
        <f>'将来負担比率（分子）の構造'!I$43</f>
        <v>9</v>
      </c>
      <c r="C64" s="154"/>
      <c r="D64" s="154"/>
      <c r="E64" s="154">
        <f>'将来負担比率（分子）の構造'!J$43</f>
        <v>11</v>
      </c>
      <c r="F64" s="154"/>
      <c r="G64" s="154"/>
      <c r="H64" s="154">
        <f>'将来負担比率（分子）の構造'!K$43</f>
        <v>13</v>
      </c>
      <c r="I64" s="154"/>
      <c r="J64" s="154"/>
      <c r="K64" s="154">
        <f>'将来負担比率（分子）の構造'!L$43</f>
        <v>11</v>
      </c>
      <c r="L64" s="154"/>
      <c r="M64" s="154"/>
      <c r="N64" s="154">
        <f>'将来負担比率（分子）の構造'!M$43</f>
        <v>10</v>
      </c>
      <c r="O64" s="154"/>
      <c r="P64" s="154"/>
    </row>
    <row r="65" spans="1:16" x14ac:dyDescent="0.15">
      <c r="A65" s="154" t="s">
        <v>26</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25</v>
      </c>
      <c r="B66" s="154">
        <f>'将来負担比率（分子）の構造'!I$41</f>
        <v>7224</v>
      </c>
      <c r="C66" s="154"/>
      <c r="D66" s="154"/>
      <c r="E66" s="154">
        <f>'将来負担比率（分子）の構造'!J$41</f>
        <v>7361</v>
      </c>
      <c r="F66" s="154"/>
      <c r="G66" s="154"/>
      <c r="H66" s="154">
        <f>'将来負担比率（分子）の構造'!K$41</f>
        <v>7170</v>
      </c>
      <c r="I66" s="154"/>
      <c r="J66" s="154"/>
      <c r="K66" s="154">
        <f>'将来負担比率（分子）の構造'!L$41</f>
        <v>8580</v>
      </c>
      <c r="L66" s="154"/>
      <c r="M66" s="154"/>
      <c r="N66" s="154">
        <f>'将来負担比率（分子）の構造'!M$41</f>
        <v>9535</v>
      </c>
      <c r="O66" s="154"/>
      <c r="P66" s="154"/>
    </row>
    <row r="67" spans="1:16" x14ac:dyDescent="0.15">
      <c r="A67" s="154" t="s">
        <v>69</v>
      </c>
      <c r="B67" s="154" t="e">
        <f>NA()</f>
        <v>#N/A</v>
      </c>
      <c r="C67" s="154">
        <f>IF(ISNUMBER('将来負担比率（分子）の構造'!I$53), IF('将来負担比率（分子）の構造'!I$53 &lt; 0, 0, '将来負担比率（分子）の構造'!I$53), NA())</f>
        <v>1052</v>
      </c>
      <c r="D67" s="154" t="e">
        <f>NA()</f>
        <v>#N/A</v>
      </c>
      <c r="E67" s="154" t="e">
        <f>NA()</f>
        <v>#N/A</v>
      </c>
      <c r="F67" s="154">
        <f>IF(ISNUMBER('将来負担比率（分子）の構造'!J$53), IF('将来負担比率（分子）の構造'!J$53 &lt; 0, 0, '将来負担比率（分子）の構造'!J$53), NA())</f>
        <v>1182</v>
      </c>
      <c r="G67" s="154" t="e">
        <f>NA()</f>
        <v>#N/A</v>
      </c>
      <c r="H67" s="154" t="e">
        <f>NA()</f>
        <v>#N/A</v>
      </c>
      <c r="I67" s="154">
        <f>IF(ISNUMBER('将来負担比率（分子）の構造'!K$53), IF('将来負担比率（分子）の構造'!K$53 &lt; 0, 0, '将来負担比率（分子）の構造'!K$53), NA())</f>
        <v>1176</v>
      </c>
      <c r="J67" s="154" t="e">
        <f>NA()</f>
        <v>#N/A</v>
      </c>
      <c r="K67" s="154" t="e">
        <f>NA()</f>
        <v>#N/A</v>
      </c>
      <c r="L67" s="154">
        <f>IF(ISNUMBER('将来負担比率（分子）の構造'!L$53), IF('将来負担比率（分子）の構造'!L$53 &lt; 0, 0, '将来負担比率（分子）の構造'!L$53), NA())</f>
        <v>1692</v>
      </c>
      <c r="M67" s="154" t="e">
        <f>NA()</f>
        <v>#N/A</v>
      </c>
      <c r="N67" s="154" t="e">
        <f>NA()</f>
        <v>#N/A</v>
      </c>
      <c r="O67" s="154">
        <f>IF(ISNUMBER('将来負担比率（分子）の構造'!M$53), IF('将来負担比率（分子）の構造'!M$53 &lt; 0, 0, '将来負担比率（分子）の構造'!M$53), NA())</f>
        <v>1501</v>
      </c>
      <c r="P67" s="154" t="e">
        <f>NA()</f>
        <v>#N/A</v>
      </c>
    </row>
    <row r="70" spans="1:16" x14ac:dyDescent="0.15">
      <c r="A70" s="156" t="s">
        <v>70</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71</v>
      </c>
      <c r="B72" s="158">
        <f>基金残高に係る経年分析!F55</f>
        <v>1212</v>
      </c>
      <c r="C72" s="158">
        <f>基金残高に係る経年分析!G55</f>
        <v>687</v>
      </c>
      <c r="D72" s="158">
        <f>基金残高に係る経年分析!H55</f>
        <v>687</v>
      </c>
    </row>
    <row r="73" spans="1:16" x14ac:dyDescent="0.15">
      <c r="A73" s="157" t="s">
        <v>72</v>
      </c>
      <c r="B73" s="158">
        <f>基金残高に係る経年分析!F56</f>
        <v>60</v>
      </c>
      <c r="C73" s="158">
        <f>基金残高に係る経年分析!G56</f>
        <v>60</v>
      </c>
      <c r="D73" s="158">
        <f>基金残高に係る経年分析!H56</f>
        <v>61</v>
      </c>
    </row>
    <row r="74" spans="1:16" x14ac:dyDescent="0.15">
      <c r="A74" s="157" t="s">
        <v>73</v>
      </c>
      <c r="B74" s="158">
        <f>基金残高に係る経年分析!F57</f>
        <v>159</v>
      </c>
      <c r="C74" s="158">
        <f>基金残高に係る経年分析!G57</f>
        <v>169</v>
      </c>
      <c r="D74" s="158">
        <f>基金残高に係る経年分析!H57</f>
        <v>409</v>
      </c>
    </row>
  </sheetData>
  <sheetProtection algorithmName="SHA-512" hashValue="ebXLN03Gy6MFGWwZaucGh7xF2HtL0vBThMSVAfaRaRhUtLWtRXS8rwwmHgYeRSfnpkXDM4Mzf46g8gqGJN5byA==" saltValue="Da77mp47kKgNiOCT8n1AW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90" t="s">
        <v>209</v>
      </c>
      <c r="DI1" s="591"/>
      <c r="DJ1" s="591"/>
      <c r="DK1" s="591"/>
      <c r="DL1" s="591"/>
      <c r="DM1" s="591"/>
      <c r="DN1" s="592"/>
      <c r="DO1" s="194"/>
      <c r="DP1" s="590" t="s">
        <v>210</v>
      </c>
      <c r="DQ1" s="591"/>
      <c r="DR1" s="591"/>
      <c r="DS1" s="591"/>
      <c r="DT1" s="591"/>
      <c r="DU1" s="591"/>
      <c r="DV1" s="591"/>
      <c r="DW1" s="591"/>
      <c r="DX1" s="591"/>
      <c r="DY1" s="591"/>
      <c r="DZ1" s="591"/>
      <c r="EA1" s="591"/>
      <c r="EB1" s="591"/>
      <c r="EC1" s="592"/>
      <c r="ED1" s="193"/>
      <c r="EE1" s="193"/>
      <c r="EF1" s="193"/>
      <c r="EG1" s="193"/>
      <c r="EH1" s="193"/>
      <c r="EI1" s="193"/>
      <c r="EJ1" s="193"/>
      <c r="EK1" s="193"/>
      <c r="EL1" s="193"/>
      <c r="EM1" s="193"/>
    </row>
    <row r="2" spans="2:143" ht="22.5" customHeight="1" x14ac:dyDescent="0.15">
      <c r="B2" s="195" t="s">
        <v>211</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593" t="s">
        <v>212</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213</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5"/>
      <c r="CD3" s="593" t="s">
        <v>214</v>
      </c>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4"/>
      <c r="DY3" s="594"/>
      <c r="DZ3" s="594"/>
      <c r="EA3" s="594"/>
      <c r="EB3" s="594"/>
      <c r="EC3" s="595"/>
    </row>
    <row r="4" spans="2:143" ht="11.25" customHeight="1" x14ac:dyDescent="0.15">
      <c r="B4" s="593" t="s">
        <v>1</v>
      </c>
      <c r="C4" s="594"/>
      <c r="D4" s="594"/>
      <c r="E4" s="594"/>
      <c r="F4" s="594"/>
      <c r="G4" s="594"/>
      <c r="H4" s="594"/>
      <c r="I4" s="594"/>
      <c r="J4" s="594"/>
      <c r="K4" s="594"/>
      <c r="L4" s="594"/>
      <c r="M4" s="594"/>
      <c r="N4" s="594"/>
      <c r="O4" s="594"/>
      <c r="P4" s="594"/>
      <c r="Q4" s="595"/>
      <c r="R4" s="593" t="s">
        <v>215</v>
      </c>
      <c r="S4" s="594"/>
      <c r="T4" s="594"/>
      <c r="U4" s="594"/>
      <c r="V4" s="594"/>
      <c r="W4" s="594"/>
      <c r="X4" s="594"/>
      <c r="Y4" s="595"/>
      <c r="Z4" s="593" t="s">
        <v>216</v>
      </c>
      <c r="AA4" s="594"/>
      <c r="AB4" s="594"/>
      <c r="AC4" s="595"/>
      <c r="AD4" s="593" t="s">
        <v>217</v>
      </c>
      <c r="AE4" s="594"/>
      <c r="AF4" s="594"/>
      <c r="AG4" s="594"/>
      <c r="AH4" s="594"/>
      <c r="AI4" s="594"/>
      <c r="AJ4" s="594"/>
      <c r="AK4" s="595"/>
      <c r="AL4" s="593" t="s">
        <v>216</v>
      </c>
      <c r="AM4" s="594"/>
      <c r="AN4" s="594"/>
      <c r="AO4" s="595"/>
      <c r="AP4" s="596" t="s">
        <v>218</v>
      </c>
      <c r="AQ4" s="596"/>
      <c r="AR4" s="596"/>
      <c r="AS4" s="596"/>
      <c r="AT4" s="596"/>
      <c r="AU4" s="596"/>
      <c r="AV4" s="596"/>
      <c r="AW4" s="596"/>
      <c r="AX4" s="596"/>
      <c r="AY4" s="596"/>
      <c r="AZ4" s="596"/>
      <c r="BA4" s="596"/>
      <c r="BB4" s="596"/>
      <c r="BC4" s="596"/>
      <c r="BD4" s="596"/>
      <c r="BE4" s="596"/>
      <c r="BF4" s="596"/>
      <c r="BG4" s="596" t="s">
        <v>219</v>
      </c>
      <c r="BH4" s="596"/>
      <c r="BI4" s="596"/>
      <c r="BJ4" s="596"/>
      <c r="BK4" s="596"/>
      <c r="BL4" s="596"/>
      <c r="BM4" s="596"/>
      <c r="BN4" s="596"/>
      <c r="BO4" s="596" t="s">
        <v>216</v>
      </c>
      <c r="BP4" s="596"/>
      <c r="BQ4" s="596"/>
      <c r="BR4" s="596"/>
      <c r="BS4" s="596" t="s">
        <v>220</v>
      </c>
      <c r="BT4" s="596"/>
      <c r="BU4" s="596"/>
      <c r="BV4" s="596"/>
      <c r="BW4" s="596"/>
      <c r="BX4" s="596"/>
      <c r="BY4" s="596"/>
      <c r="BZ4" s="596"/>
      <c r="CA4" s="596"/>
      <c r="CB4" s="596"/>
      <c r="CD4" s="593" t="s">
        <v>221</v>
      </c>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4"/>
      <c r="DY4" s="594"/>
      <c r="DZ4" s="594"/>
      <c r="EA4" s="594"/>
      <c r="EB4" s="594"/>
      <c r="EC4" s="595"/>
    </row>
    <row r="5" spans="2:143" ht="11.25" customHeight="1" x14ac:dyDescent="0.15">
      <c r="B5" s="597" t="s">
        <v>222</v>
      </c>
      <c r="C5" s="598"/>
      <c r="D5" s="598"/>
      <c r="E5" s="598"/>
      <c r="F5" s="598"/>
      <c r="G5" s="598"/>
      <c r="H5" s="598"/>
      <c r="I5" s="598"/>
      <c r="J5" s="598"/>
      <c r="K5" s="598"/>
      <c r="L5" s="598"/>
      <c r="M5" s="598"/>
      <c r="N5" s="598"/>
      <c r="O5" s="598"/>
      <c r="P5" s="598"/>
      <c r="Q5" s="599"/>
      <c r="R5" s="600">
        <v>877749</v>
      </c>
      <c r="S5" s="601"/>
      <c r="T5" s="601"/>
      <c r="U5" s="601"/>
      <c r="V5" s="601"/>
      <c r="W5" s="601"/>
      <c r="X5" s="601"/>
      <c r="Y5" s="602"/>
      <c r="Z5" s="603">
        <v>7.2</v>
      </c>
      <c r="AA5" s="603"/>
      <c r="AB5" s="603"/>
      <c r="AC5" s="603"/>
      <c r="AD5" s="604">
        <v>877749</v>
      </c>
      <c r="AE5" s="604"/>
      <c r="AF5" s="604"/>
      <c r="AG5" s="604"/>
      <c r="AH5" s="604"/>
      <c r="AI5" s="604"/>
      <c r="AJ5" s="604"/>
      <c r="AK5" s="604"/>
      <c r="AL5" s="605">
        <v>26.8</v>
      </c>
      <c r="AM5" s="606"/>
      <c r="AN5" s="606"/>
      <c r="AO5" s="607"/>
      <c r="AP5" s="597" t="s">
        <v>223</v>
      </c>
      <c r="AQ5" s="598"/>
      <c r="AR5" s="598"/>
      <c r="AS5" s="598"/>
      <c r="AT5" s="598"/>
      <c r="AU5" s="598"/>
      <c r="AV5" s="598"/>
      <c r="AW5" s="598"/>
      <c r="AX5" s="598"/>
      <c r="AY5" s="598"/>
      <c r="AZ5" s="598"/>
      <c r="BA5" s="598"/>
      <c r="BB5" s="598"/>
      <c r="BC5" s="598"/>
      <c r="BD5" s="598"/>
      <c r="BE5" s="598"/>
      <c r="BF5" s="599"/>
      <c r="BG5" s="611">
        <v>877749</v>
      </c>
      <c r="BH5" s="612"/>
      <c r="BI5" s="612"/>
      <c r="BJ5" s="612"/>
      <c r="BK5" s="612"/>
      <c r="BL5" s="612"/>
      <c r="BM5" s="612"/>
      <c r="BN5" s="613"/>
      <c r="BO5" s="614">
        <v>100</v>
      </c>
      <c r="BP5" s="614"/>
      <c r="BQ5" s="614"/>
      <c r="BR5" s="614"/>
      <c r="BS5" s="615" t="s">
        <v>224</v>
      </c>
      <c r="BT5" s="615"/>
      <c r="BU5" s="615"/>
      <c r="BV5" s="615"/>
      <c r="BW5" s="615"/>
      <c r="BX5" s="615"/>
      <c r="BY5" s="615"/>
      <c r="BZ5" s="615"/>
      <c r="CA5" s="615"/>
      <c r="CB5" s="619"/>
      <c r="CD5" s="593" t="s">
        <v>218</v>
      </c>
      <c r="CE5" s="594"/>
      <c r="CF5" s="594"/>
      <c r="CG5" s="594"/>
      <c r="CH5" s="594"/>
      <c r="CI5" s="594"/>
      <c r="CJ5" s="594"/>
      <c r="CK5" s="594"/>
      <c r="CL5" s="594"/>
      <c r="CM5" s="594"/>
      <c r="CN5" s="594"/>
      <c r="CO5" s="594"/>
      <c r="CP5" s="594"/>
      <c r="CQ5" s="595"/>
      <c r="CR5" s="593" t="s">
        <v>225</v>
      </c>
      <c r="CS5" s="594"/>
      <c r="CT5" s="594"/>
      <c r="CU5" s="594"/>
      <c r="CV5" s="594"/>
      <c r="CW5" s="594"/>
      <c r="CX5" s="594"/>
      <c r="CY5" s="595"/>
      <c r="CZ5" s="593" t="s">
        <v>216</v>
      </c>
      <c r="DA5" s="594"/>
      <c r="DB5" s="594"/>
      <c r="DC5" s="595"/>
      <c r="DD5" s="593" t="s">
        <v>226</v>
      </c>
      <c r="DE5" s="594"/>
      <c r="DF5" s="594"/>
      <c r="DG5" s="594"/>
      <c r="DH5" s="594"/>
      <c r="DI5" s="594"/>
      <c r="DJ5" s="594"/>
      <c r="DK5" s="594"/>
      <c r="DL5" s="594"/>
      <c r="DM5" s="594"/>
      <c r="DN5" s="594"/>
      <c r="DO5" s="594"/>
      <c r="DP5" s="595"/>
      <c r="DQ5" s="593" t="s">
        <v>227</v>
      </c>
      <c r="DR5" s="594"/>
      <c r="DS5" s="594"/>
      <c r="DT5" s="594"/>
      <c r="DU5" s="594"/>
      <c r="DV5" s="594"/>
      <c r="DW5" s="594"/>
      <c r="DX5" s="594"/>
      <c r="DY5" s="594"/>
      <c r="DZ5" s="594"/>
      <c r="EA5" s="594"/>
      <c r="EB5" s="594"/>
      <c r="EC5" s="595"/>
    </row>
    <row r="6" spans="2:143" ht="11.25" customHeight="1" x14ac:dyDescent="0.15">
      <c r="B6" s="608" t="s">
        <v>228</v>
      </c>
      <c r="C6" s="609"/>
      <c r="D6" s="609"/>
      <c r="E6" s="609"/>
      <c r="F6" s="609"/>
      <c r="G6" s="609"/>
      <c r="H6" s="609"/>
      <c r="I6" s="609"/>
      <c r="J6" s="609"/>
      <c r="K6" s="609"/>
      <c r="L6" s="609"/>
      <c r="M6" s="609"/>
      <c r="N6" s="609"/>
      <c r="O6" s="609"/>
      <c r="P6" s="609"/>
      <c r="Q6" s="610"/>
      <c r="R6" s="611">
        <v>59357</v>
      </c>
      <c r="S6" s="612"/>
      <c r="T6" s="612"/>
      <c r="U6" s="612"/>
      <c r="V6" s="612"/>
      <c r="W6" s="612"/>
      <c r="X6" s="612"/>
      <c r="Y6" s="613"/>
      <c r="Z6" s="614">
        <v>0.5</v>
      </c>
      <c r="AA6" s="614"/>
      <c r="AB6" s="614"/>
      <c r="AC6" s="614"/>
      <c r="AD6" s="615">
        <v>59357</v>
      </c>
      <c r="AE6" s="615"/>
      <c r="AF6" s="615"/>
      <c r="AG6" s="615"/>
      <c r="AH6" s="615"/>
      <c r="AI6" s="615"/>
      <c r="AJ6" s="615"/>
      <c r="AK6" s="615"/>
      <c r="AL6" s="616">
        <v>1.8</v>
      </c>
      <c r="AM6" s="617"/>
      <c r="AN6" s="617"/>
      <c r="AO6" s="618"/>
      <c r="AP6" s="608" t="s">
        <v>229</v>
      </c>
      <c r="AQ6" s="609"/>
      <c r="AR6" s="609"/>
      <c r="AS6" s="609"/>
      <c r="AT6" s="609"/>
      <c r="AU6" s="609"/>
      <c r="AV6" s="609"/>
      <c r="AW6" s="609"/>
      <c r="AX6" s="609"/>
      <c r="AY6" s="609"/>
      <c r="AZ6" s="609"/>
      <c r="BA6" s="609"/>
      <c r="BB6" s="609"/>
      <c r="BC6" s="609"/>
      <c r="BD6" s="609"/>
      <c r="BE6" s="609"/>
      <c r="BF6" s="610"/>
      <c r="BG6" s="611">
        <v>877749</v>
      </c>
      <c r="BH6" s="612"/>
      <c r="BI6" s="612"/>
      <c r="BJ6" s="612"/>
      <c r="BK6" s="612"/>
      <c r="BL6" s="612"/>
      <c r="BM6" s="612"/>
      <c r="BN6" s="613"/>
      <c r="BO6" s="614">
        <v>100</v>
      </c>
      <c r="BP6" s="614"/>
      <c r="BQ6" s="614"/>
      <c r="BR6" s="614"/>
      <c r="BS6" s="615" t="s">
        <v>224</v>
      </c>
      <c r="BT6" s="615"/>
      <c r="BU6" s="615"/>
      <c r="BV6" s="615"/>
      <c r="BW6" s="615"/>
      <c r="BX6" s="615"/>
      <c r="BY6" s="615"/>
      <c r="BZ6" s="615"/>
      <c r="CA6" s="615"/>
      <c r="CB6" s="619"/>
      <c r="CD6" s="597" t="s">
        <v>230</v>
      </c>
      <c r="CE6" s="598"/>
      <c r="CF6" s="598"/>
      <c r="CG6" s="598"/>
      <c r="CH6" s="598"/>
      <c r="CI6" s="598"/>
      <c r="CJ6" s="598"/>
      <c r="CK6" s="598"/>
      <c r="CL6" s="598"/>
      <c r="CM6" s="598"/>
      <c r="CN6" s="598"/>
      <c r="CO6" s="598"/>
      <c r="CP6" s="598"/>
      <c r="CQ6" s="599"/>
      <c r="CR6" s="611">
        <v>79355</v>
      </c>
      <c r="CS6" s="612"/>
      <c r="CT6" s="612"/>
      <c r="CU6" s="612"/>
      <c r="CV6" s="612"/>
      <c r="CW6" s="612"/>
      <c r="CX6" s="612"/>
      <c r="CY6" s="613"/>
      <c r="CZ6" s="605">
        <v>0.7</v>
      </c>
      <c r="DA6" s="606"/>
      <c r="DB6" s="606"/>
      <c r="DC6" s="622"/>
      <c r="DD6" s="620" t="s">
        <v>224</v>
      </c>
      <c r="DE6" s="612"/>
      <c r="DF6" s="612"/>
      <c r="DG6" s="612"/>
      <c r="DH6" s="612"/>
      <c r="DI6" s="612"/>
      <c r="DJ6" s="612"/>
      <c r="DK6" s="612"/>
      <c r="DL6" s="612"/>
      <c r="DM6" s="612"/>
      <c r="DN6" s="612"/>
      <c r="DO6" s="612"/>
      <c r="DP6" s="613"/>
      <c r="DQ6" s="620">
        <v>79355</v>
      </c>
      <c r="DR6" s="612"/>
      <c r="DS6" s="612"/>
      <c r="DT6" s="612"/>
      <c r="DU6" s="612"/>
      <c r="DV6" s="612"/>
      <c r="DW6" s="612"/>
      <c r="DX6" s="612"/>
      <c r="DY6" s="612"/>
      <c r="DZ6" s="612"/>
      <c r="EA6" s="612"/>
      <c r="EB6" s="612"/>
      <c r="EC6" s="621"/>
    </row>
    <row r="7" spans="2:143" ht="11.25" customHeight="1" x14ac:dyDescent="0.15">
      <c r="B7" s="608" t="s">
        <v>231</v>
      </c>
      <c r="C7" s="609"/>
      <c r="D7" s="609"/>
      <c r="E7" s="609"/>
      <c r="F7" s="609"/>
      <c r="G7" s="609"/>
      <c r="H7" s="609"/>
      <c r="I7" s="609"/>
      <c r="J7" s="609"/>
      <c r="K7" s="609"/>
      <c r="L7" s="609"/>
      <c r="M7" s="609"/>
      <c r="N7" s="609"/>
      <c r="O7" s="609"/>
      <c r="P7" s="609"/>
      <c r="Q7" s="610"/>
      <c r="R7" s="611">
        <v>1232</v>
      </c>
      <c r="S7" s="612"/>
      <c r="T7" s="612"/>
      <c r="U7" s="612"/>
      <c r="V7" s="612"/>
      <c r="W7" s="612"/>
      <c r="X7" s="612"/>
      <c r="Y7" s="613"/>
      <c r="Z7" s="614">
        <v>0</v>
      </c>
      <c r="AA7" s="614"/>
      <c r="AB7" s="614"/>
      <c r="AC7" s="614"/>
      <c r="AD7" s="615">
        <v>1232</v>
      </c>
      <c r="AE7" s="615"/>
      <c r="AF7" s="615"/>
      <c r="AG7" s="615"/>
      <c r="AH7" s="615"/>
      <c r="AI7" s="615"/>
      <c r="AJ7" s="615"/>
      <c r="AK7" s="615"/>
      <c r="AL7" s="616">
        <v>0</v>
      </c>
      <c r="AM7" s="617"/>
      <c r="AN7" s="617"/>
      <c r="AO7" s="618"/>
      <c r="AP7" s="608" t="s">
        <v>232</v>
      </c>
      <c r="AQ7" s="609"/>
      <c r="AR7" s="609"/>
      <c r="AS7" s="609"/>
      <c r="AT7" s="609"/>
      <c r="AU7" s="609"/>
      <c r="AV7" s="609"/>
      <c r="AW7" s="609"/>
      <c r="AX7" s="609"/>
      <c r="AY7" s="609"/>
      <c r="AZ7" s="609"/>
      <c r="BA7" s="609"/>
      <c r="BB7" s="609"/>
      <c r="BC7" s="609"/>
      <c r="BD7" s="609"/>
      <c r="BE7" s="609"/>
      <c r="BF7" s="610"/>
      <c r="BG7" s="611">
        <v>316876</v>
      </c>
      <c r="BH7" s="612"/>
      <c r="BI7" s="612"/>
      <c r="BJ7" s="612"/>
      <c r="BK7" s="612"/>
      <c r="BL7" s="612"/>
      <c r="BM7" s="612"/>
      <c r="BN7" s="613"/>
      <c r="BO7" s="614">
        <v>36.1</v>
      </c>
      <c r="BP7" s="614"/>
      <c r="BQ7" s="614"/>
      <c r="BR7" s="614"/>
      <c r="BS7" s="615" t="s">
        <v>224</v>
      </c>
      <c r="BT7" s="615"/>
      <c r="BU7" s="615"/>
      <c r="BV7" s="615"/>
      <c r="BW7" s="615"/>
      <c r="BX7" s="615"/>
      <c r="BY7" s="615"/>
      <c r="BZ7" s="615"/>
      <c r="CA7" s="615"/>
      <c r="CB7" s="619"/>
      <c r="CD7" s="608" t="s">
        <v>233</v>
      </c>
      <c r="CE7" s="609"/>
      <c r="CF7" s="609"/>
      <c r="CG7" s="609"/>
      <c r="CH7" s="609"/>
      <c r="CI7" s="609"/>
      <c r="CJ7" s="609"/>
      <c r="CK7" s="609"/>
      <c r="CL7" s="609"/>
      <c r="CM7" s="609"/>
      <c r="CN7" s="609"/>
      <c r="CO7" s="609"/>
      <c r="CP7" s="609"/>
      <c r="CQ7" s="610"/>
      <c r="CR7" s="611">
        <v>1008334</v>
      </c>
      <c r="CS7" s="612"/>
      <c r="CT7" s="612"/>
      <c r="CU7" s="612"/>
      <c r="CV7" s="612"/>
      <c r="CW7" s="612"/>
      <c r="CX7" s="612"/>
      <c r="CY7" s="613"/>
      <c r="CZ7" s="614">
        <v>8.6999999999999993</v>
      </c>
      <c r="DA7" s="614"/>
      <c r="DB7" s="614"/>
      <c r="DC7" s="614"/>
      <c r="DD7" s="620">
        <v>12827</v>
      </c>
      <c r="DE7" s="612"/>
      <c r="DF7" s="612"/>
      <c r="DG7" s="612"/>
      <c r="DH7" s="612"/>
      <c r="DI7" s="612"/>
      <c r="DJ7" s="612"/>
      <c r="DK7" s="612"/>
      <c r="DL7" s="612"/>
      <c r="DM7" s="612"/>
      <c r="DN7" s="612"/>
      <c r="DO7" s="612"/>
      <c r="DP7" s="613"/>
      <c r="DQ7" s="620">
        <v>666403</v>
      </c>
      <c r="DR7" s="612"/>
      <c r="DS7" s="612"/>
      <c r="DT7" s="612"/>
      <c r="DU7" s="612"/>
      <c r="DV7" s="612"/>
      <c r="DW7" s="612"/>
      <c r="DX7" s="612"/>
      <c r="DY7" s="612"/>
      <c r="DZ7" s="612"/>
      <c r="EA7" s="612"/>
      <c r="EB7" s="612"/>
      <c r="EC7" s="621"/>
    </row>
    <row r="8" spans="2:143" ht="11.25" customHeight="1" x14ac:dyDescent="0.15">
      <c r="B8" s="608" t="s">
        <v>234</v>
      </c>
      <c r="C8" s="609"/>
      <c r="D8" s="609"/>
      <c r="E8" s="609"/>
      <c r="F8" s="609"/>
      <c r="G8" s="609"/>
      <c r="H8" s="609"/>
      <c r="I8" s="609"/>
      <c r="J8" s="609"/>
      <c r="K8" s="609"/>
      <c r="L8" s="609"/>
      <c r="M8" s="609"/>
      <c r="N8" s="609"/>
      <c r="O8" s="609"/>
      <c r="P8" s="609"/>
      <c r="Q8" s="610"/>
      <c r="R8" s="611">
        <v>1713</v>
      </c>
      <c r="S8" s="612"/>
      <c r="T8" s="612"/>
      <c r="U8" s="612"/>
      <c r="V8" s="612"/>
      <c r="W8" s="612"/>
      <c r="X8" s="612"/>
      <c r="Y8" s="613"/>
      <c r="Z8" s="614">
        <v>0</v>
      </c>
      <c r="AA8" s="614"/>
      <c r="AB8" s="614"/>
      <c r="AC8" s="614"/>
      <c r="AD8" s="615">
        <v>1713</v>
      </c>
      <c r="AE8" s="615"/>
      <c r="AF8" s="615"/>
      <c r="AG8" s="615"/>
      <c r="AH8" s="615"/>
      <c r="AI8" s="615"/>
      <c r="AJ8" s="615"/>
      <c r="AK8" s="615"/>
      <c r="AL8" s="616">
        <v>0.1</v>
      </c>
      <c r="AM8" s="617"/>
      <c r="AN8" s="617"/>
      <c r="AO8" s="618"/>
      <c r="AP8" s="608" t="s">
        <v>235</v>
      </c>
      <c r="AQ8" s="609"/>
      <c r="AR8" s="609"/>
      <c r="AS8" s="609"/>
      <c r="AT8" s="609"/>
      <c r="AU8" s="609"/>
      <c r="AV8" s="609"/>
      <c r="AW8" s="609"/>
      <c r="AX8" s="609"/>
      <c r="AY8" s="609"/>
      <c r="AZ8" s="609"/>
      <c r="BA8" s="609"/>
      <c r="BB8" s="609"/>
      <c r="BC8" s="609"/>
      <c r="BD8" s="609"/>
      <c r="BE8" s="609"/>
      <c r="BF8" s="610"/>
      <c r="BG8" s="611">
        <v>16428</v>
      </c>
      <c r="BH8" s="612"/>
      <c r="BI8" s="612"/>
      <c r="BJ8" s="612"/>
      <c r="BK8" s="612"/>
      <c r="BL8" s="612"/>
      <c r="BM8" s="612"/>
      <c r="BN8" s="613"/>
      <c r="BO8" s="614">
        <v>1.9</v>
      </c>
      <c r="BP8" s="614"/>
      <c r="BQ8" s="614"/>
      <c r="BR8" s="614"/>
      <c r="BS8" s="620" t="s">
        <v>224</v>
      </c>
      <c r="BT8" s="612"/>
      <c r="BU8" s="612"/>
      <c r="BV8" s="612"/>
      <c r="BW8" s="612"/>
      <c r="BX8" s="612"/>
      <c r="BY8" s="612"/>
      <c r="BZ8" s="612"/>
      <c r="CA8" s="612"/>
      <c r="CB8" s="621"/>
      <c r="CD8" s="608" t="s">
        <v>236</v>
      </c>
      <c r="CE8" s="609"/>
      <c r="CF8" s="609"/>
      <c r="CG8" s="609"/>
      <c r="CH8" s="609"/>
      <c r="CI8" s="609"/>
      <c r="CJ8" s="609"/>
      <c r="CK8" s="609"/>
      <c r="CL8" s="609"/>
      <c r="CM8" s="609"/>
      <c r="CN8" s="609"/>
      <c r="CO8" s="609"/>
      <c r="CP8" s="609"/>
      <c r="CQ8" s="610"/>
      <c r="CR8" s="611">
        <v>2194119</v>
      </c>
      <c r="CS8" s="612"/>
      <c r="CT8" s="612"/>
      <c r="CU8" s="612"/>
      <c r="CV8" s="612"/>
      <c r="CW8" s="612"/>
      <c r="CX8" s="612"/>
      <c r="CY8" s="613"/>
      <c r="CZ8" s="614">
        <v>18.899999999999999</v>
      </c>
      <c r="DA8" s="614"/>
      <c r="DB8" s="614"/>
      <c r="DC8" s="614"/>
      <c r="DD8" s="620">
        <v>10260</v>
      </c>
      <c r="DE8" s="612"/>
      <c r="DF8" s="612"/>
      <c r="DG8" s="612"/>
      <c r="DH8" s="612"/>
      <c r="DI8" s="612"/>
      <c r="DJ8" s="612"/>
      <c r="DK8" s="612"/>
      <c r="DL8" s="612"/>
      <c r="DM8" s="612"/>
      <c r="DN8" s="612"/>
      <c r="DO8" s="612"/>
      <c r="DP8" s="613"/>
      <c r="DQ8" s="620">
        <v>1053316</v>
      </c>
      <c r="DR8" s="612"/>
      <c r="DS8" s="612"/>
      <c r="DT8" s="612"/>
      <c r="DU8" s="612"/>
      <c r="DV8" s="612"/>
      <c r="DW8" s="612"/>
      <c r="DX8" s="612"/>
      <c r="DY8" s="612"/>
      <c r="DZ8" s="612"/>
      <c r="EA8" s="612"/>
      <c r="EB8" s="612"/>
      <c r="EC8" s="621"/>
    </row>
    <row r="9" spans="2:143" ht="11.25" customHeight="1" x14ac:dyDescent="0.15">
      <c r="B9" s="608" t="s">
        <v>237</v>
      </c>
      <c r="C9" s="609"/>
      <c r="D9" s="609"/>
      <c r="E9" s="609"/>
      <c r="F9" s="609"/>
      <c r="G9" s="609"/>
      <c r="H9" s="609"/>
      <c r="I9" s="609"/>
      <c r="J9" s="609"/>
      <c r="K9" s="609"/>
      <c r="L9" s="609"/>
      <c r="M9" s="609"/>
      <c r="N9" s="609"/>
      <c r="O9" s="609"/>
      <c r="P9" s="609"/>
      <c r="Q9" s="610"/>
      <c r="R9" s="611">
        <v>2446</v>
      </c>
      <c r="S9" s="612"/>
      <c r="T9" s="612"/>
      <c r="U9" s="612"/>
      <c r="V9" s="612"/>
      <c r="W9" s="612"/>
      <c r="X9" s="612"/>
      <c r="Y9" s="613"/>
      <c r="Z9" s="614">
        <v>0</v>
      </c>
      <c r="AA9" s="614"/>
      <c r="AB9" s="614"/>
      <c r="AC9" s="614"/>
      <c r="AD9" s="615">
        <v>2446</v>
      </c>
      <c r="AE9" s="615"/>
      <c r="AF9" s="615"/>
      <c r="AG9" s="615"/>
      <c r="AH9" s="615"/>
      <c r="AI9" s="615"/>
      <c r="AJ9" s="615"/>
      <c r="AK9" s="615"/>
      <c r="AL9" s="616">
        <v>0.1</v>
      </c>
      <c r="AM9" s="617"/>
      <c r="AN9" s="617"/>
      <c r="AO9" s="618"/>
      <c r="AP9" s="608" t="s">
        <v>238</v>
      </c>
      <c r="AQ9" s="609"/>
      <c r="AR9" s="609"/>
      <c r="AS9" s="609"/>
      <c r="AT9" s="609"/>
      <c r="AU9" s="609"/>
      <c r="AV9" s="609"/>
      <c r="AW9" s="609"/>
      <c r="AX9" s="609"/>
      <c r="AY9" s="609"/>
      <c r="AZ9" s="609"/>
      <c r="BA9" s="609"/>
      <c r="BB9" s="609"/>
      <c r="BC9" s="609"/>
      <c r="BD9" s="609"/>
      <c r="BE9" s="609"/>
      <c r="BF9" s="610"/>
      <c r="BG9" s="611">
        <v>229459</v>
      </c>
      <c r="BH9" s="612"/>
      <c r="BI9" s="612"/>
      <c r="BJ9" s="612"/>
      <c r="BK9" s="612"/>
      <c r="BL9" s="612"/>
      <c r="BM9" s="612"/>
      <c r="BN9" s="613"/>
      <c r="BO9" s="614">
        <v>26.1</v>
      </c>
      <c r="BP9" s="614"/>
      <c r="BQ9" s="614"/>
      <c r="BR9" s="614"/>
      <c r="BS9" s="620" t="s">
        <v>224</v>
      </c>
      <c r="BT9" s="612"/>
      <c r="BU9" s="612"/>
      <c r="BV9" s="612"/>
      <c r="BW9" s="612"/>
      <c r="BX9" s="612"/>
      <c r="BY9" s="612"/>
      <c r="BZ9" s="612"/>
      <c r="CA9" s="612"/>
      <c r="CB9" s="621"/>
      <c r="CD9" s="608" t="s">
        <v>239</v>
      </c>
      <c r="CE9" s="609"/>
      <c r="CF9" s="609"/>
      <c r="CG9" s="609"/>
      <c r="CH9" s="609"/>
      <c r="CI9" s="609"/>
      <c r="CJ9" s="609"/>
      <c r="CK9" s="609"/>
      <c r="CL9" s="609"/>
      <c r="CM9" s="609"/>
      <c r="CN9" s="609"/>
      <c r="CO9" s="609"/>
      <c r="CP9" s="609"/>
      <c r="CQ9" s="610"/>
      <c r="CR9" s="611">
        <v>2233690</v>
      </c>
      <c r="CS9" s="612"/>
      <c r="CT9" s="612"/>
      <c r="CU9" s="612"/>
      <c r="CV9" s="612"/>
      <c r="CW9" s="612"/>
      <c r="CX9" s="612"/>
      <c r="CY9" s="613"/>
      <c r="CZ9" s="614">
        <v>19.2</v>
      </c>
      <c r="DA9" s="614"/>
      <c r="DB9" s="614"/>
      <c r="DC9" s="614"/>
      <c r="DD9" s="620">
        <v>65316</v>
      </c>
      <c r="DE9" s="612"/>
      <c r="DF9" s="612"/>
      <c r="DG9" s="612"/>
      <c r="DH9" s="612"/>
      <c r="DI9" s="612"/>
      <c r="DJ9" s="612"/>
      <c r="DK9" s="612"/>
      <c r="DL9" s="612"/>
      <c r="DM9" s="612"/>
      <c r="DN9" s="612"/>
      <c r="DO9" s="612"/>
      <c r="DP9" s="613"/>
      <c r="DQ9" s="620">
        <v>564144</v>
      </c>
      <c r="DR9" s="612"/>
      <c r="DS9" s="612"/>
      <c r="DT9" s="612"/>
      <c r="DU9" s="612"/>
      <c r="DV9" s="612"/>
      <c r="DW9" s="612"/>
      <c r="DX9" s="612"/>
      <c r="DY9" s="612"/>
      <c r="DZ9" s="612"/>
      <c r="EA9" s="612"/>
      <c r="EB9" s="612"/>
      <c r="EC9" s="621"/>
    </row>
    <row r="10" spans="2:143" ht="11.25" customHeight="1" x14ac:dyDescent="0.15">
      <c r="B10" s="608" t="s">
        <v>240</v>
      </c>
      <c r="C10" s="609"/>
      <c r="D10" s="609"/>
      <c r="E10" s="609"/>
      <c r="F10" s="609"/>
      <c r="G10" s="609"/>
      <c r="H10" s="609"/>
      <c r="I10" s="609"/>
      <c r="J10" s="609"/>
      <c r="K10" s="609"/>
      <c r="L10" s="609"/>
      <c r="M10" s="609"/>
      <c r="N10" s="609"/>
      <c r="O10" s="609"/>
      <c r="P10" s="609"/>
      <c r="Q10" s="610"/>
      <c r="R10" s="611" t="s">
        <v>224</v>
      </c>
      <c r="S10" s="612"/>
      <c r="T10" s="612"/>
      <c r="U10" s="612"/>
      <c r="V10" s="612"/>
      <c r="W10" s="612"/>
      <c r="X10" s="612"/>
      <c r="Y10" s="613"/>
      <c r="Z10" s="614" t="s">
        <v>224</v>
      </c>
      <c r="AA10" s="614"/>
      <c r="AB10" s="614"/>
      <c r="AC10" s="614"/>
      <c r="AD10" s="615" t="s">
        <v>241</v>
      </c>
      <c r="AE10" s="615"/>
      <c r="AF10" s="615"/>
      <c r="AG10" s="615"/>
      <c r="AH10" s="615"/>
      <c r="AI10" s="615"/>
      <c r="AJ10" s="615"/>
      <c r="AK10" s="615"/>
      <c r="AL10" s="616" t="s">
        <v>224</v>
      </c>
      <c r="AM10" s="617"/>
      <c r="AN10" s="617"/>
      <c r="AO10" s="618"/>
      <c r="AP10" s="608" t="s">
        <v>242</v>
      </c>
      <c r="AQ10" s="609"/>
      <c r="AR10" s="609"/>
      <c r="AS10" s="609"/>
      <c r="AT10" s="609"/>
      <c r="AU10" s="609"/>
      <c r="AV10" s="609"/>
      <c r="AW10" s="609"/>
      <c r="AX10" s="609"/>
      <c r="AY10" s="609"/>
      <c r="AZ10" s="609"/>
      <c r="BA10" s="609"/>
      <c r="BB10" s="609"/>
      <c r="BC10" s="609"/>
      <c r="BD10" s="609"/>
      <c r="BE10" s="609"/>
      <c r="BF10" s="610"/>
      <c r="BG10" s="611">
        <v>26017</v>
      </c>
      <c r="BH10" s="612"/>
      <c r="BI10" s="612"/>
      <c r="BJ10" s="612"/>
      <c r="BK10" s="612"/>
      <c r="BL10" s="612"/>
      <c r="BM10" s="612"/>
      <c r="BN10" s="613"/>
      <c r="BO10" s="614">
        <v>3</v>
      </c>
      <c r="BP10" s="614"/>
      <c r="BQ10" s="614"/>
      <c r="BR10" s="614"/>
      <c r="BS10" s="620" t="s">
        <v>224</v>
      </c>
      <c r="BT10" s="612"/>
      <c r="BU10" s="612"/>
      <c r="BV10" s="612"/>
      <c r="BW10" s="612"/>
      <c r="BX10" s="612"/>
      <c r="BY10" s="612"/>
      <c r="BZ10" s="612"/>
      <c r="CA10" s="612"/>
      <c r="CB10" s="621"/>
      <c r="CD10" s="608" t="s">
        <v>243</v>
      </c>
      <c r="CE10" s="609"/>
      <c r="CF10" s="609"/>
      <c r="CG10" s="609"/>
      <c r="CH10" s="609"/>
      <c r="CI10" s="609"/>
      <c r="CJ10" s="609"/>
      <c r="CK10" s="609"/>
      <c r="CL10" s="609"/>
      <c r="CM10" s="609"/>
      <c r="CN10" s="609"/>
      <c r="CO10" s="609"/>
      <c r="CP10" s="609"/>
      <c r="CQ10" s="610"/>
      <c r="CR10" s="611" t="s">
        <v>241</v>
      </c>
      <c r="CS10" s="612"/>
      <c r="CT10" s="612"/>
      <c r="CU10" s="612"/>
      <c r="CV10" s="612"/>
      <c r="CW10" s="612"/>
      <c r="CX10" s="612"/>
      <c r="CY10" s="613"/>
      <c r="CZ10" s="614" t="s">
        <v>224</v>
      </c>
      <c r="DA10" s="614"/>
      <c r="DB10" s="614"/>
      <c r="DC10" s="614"/>
      <c r="DD10" s="620" t="s">
        <v>224</v>
      </c>
      <c r="DE10" s="612"/>
      <c r="DF10" s="612"/>
      <c r="DG10" s="612"/>
      <c r="DH10" s="612"/>
      <c r="DI10" s="612"/>
      <c r="DJ10" s="612"/>
      <c r="DK10" s="612"/>
      <c r="DL10" s="612"/>
      <c r="DM10" s="612"/>
      <c r="DN10" s="612"/>
      <c r="DO10" s="612"/>
      <c r="DP10" s="613"/>
      <c r="DQ10" s="620" t="s">
        <v>224</v>
      </c>
      <c r="DR10" s="612"/>
      <c r="DS10" s="612"/>
      <c r="DT10" s="612"/>
      <c r="DU10" s="612"/>
      <c r="DV10" s="612"/>
      <c r="DW10" s="612"/>
      <c r="DX10" s="612"/>
      <c r="DY10" s="612"/>
      <c r="DZ10" s="612"/>
      <c r="EA10" s="612"/>
      <c r="EB10" s="612"/>
      <c r="EC10" s="621"/>
    </row>
    <row r="11" spans="2:143" ht="11.25" customHeight="1" x14ac:dyDescent="0.15">
      <c r="B11" s="608" t="s">
        <v>244</v>
      </c>
      <c r="C11" s="609"/>
      <c r="D11" s="609"/>
      <c r="E11" s="609"/>
      <c r="F11" s="609"/>
      <c r="G11" s="609"/>
      <c r="H11" s="609"/>
      <c r="I11" s="609"/>
      <c r="J11" s="609"/>
      <c r="K11" s="609"/>
      <c r="L11" s="609"/>
      <c r="M11" s="609"/>
      <c r="N11" s="609"/>
      <c r="O11" s="609"/>
      <c r="P11" s="609"/>
      <c r="Q11" s="610"/>
      <c r="R11" s="611" t="s">
        <v>224</v>
      </c>
      <c r="S11" s="612"/>
      <c r="T11" s="612"/>
      <c r="U11" s="612"/>
      <c r="V11" s="612"/>
      <c r="W11" s="612"/>
      <c r="X11" s="612"/>
      <c r="Y11" s="613"/>
      <c r="Z11" s="614" t="s">
        <v>241</v>
      </c>
      <c r="AA11" s="614"/>
      <c r="AB11" s="614"/>
      <c r="AC11" s="614"/>
      <c r="AD11" s="615" t="s">
        <v>224</v>
      </c>
      <c r="AE11" s="615"/>
      <c r="AF11" s="615"/>
      <c r="AG11" s="615"/>
      <c r="AH11" s="615"/>
      <c r="AI11" s="615"/>
      <c r="AJ11" s="615"/>
      <c r="AK11" s="615"/>
      <c r="AL11" s="616" t="s">
        <v>224</v>
      </c>
      <c r="AM11" s="617"/>
      <c r="AN11" s="617"/>
      <c r="AO11" s="618"/>
      <c r="AP11" s="608" t="s">
        <v>245</v>
      </c>
      <c r="AQ11" s="609"/>
      <c r="AR11" s="609"/>
      <c r="AS11" s="609"/>
      <c r="AT11" s="609"/>
      <c r="AU11" s="609"/>
      <c r="AV11" s="609"/>
      <c r="AW11" s="609"/>
      <c r="AX11" s="609"/>
      <c r="AY11" s="609"/>
      <c r="AZ11" s="609"/>
      <c r="BA11" s="609"/>
      <c r="BB11" s="609"/>
      <c r="BC11" s="609"/>
      <c r="BD11" s="609"/>
      <c r="BE11" s="609"/>
      <c r="BF11" s="610"/>
      <c r="BG11" s="611">
        <v>44972</v>
      </c>
      <c r="BH11" s="612"/>
      <c r="BI11" s="612"/>
      <c r="BJ11" s="612"/>
      <c r="BK11" s="612"/>
      <c r="BL11" s="612"/>
      <c r="BM11" s="612"/>
      <c r="BN11" s="613"/>
      <c r="BO11" s="614">
        <v>5.0999999999999996</v>
      </c>
      <c r="BP11" s="614"/>
      <c r="BQ11" s="614"/>
      <c r="BR11" s="614"/>
      <c r="BS11" s="620" t="s">
        <v>224</v>
      </c>
      <c r="BT11" s="612"/>
      <c r="BU11" s="612"/>
      <c r="BV11" s="612"/>
      <c r="BW11" s="612"/>
      <c r="BX11" s="612"/>
      <c r="BY11" s="612"/>
      <c r="BZ11" s="612"/>
      <c r="CA11" s="612"/>
      <c r="CB11" s="621"/>
      <c r="CD11" s="608" t="s">
        <v>246</v>
      </c>
      <c r="CE11" s="609"/>
      <c r="CF11" s="609"/>
      <c r="CG11" s="609"/>
      <c r="CH11" s="609"/>
      <c r="CI11" s="609"/>
      <c r="CJ11" s="609"/>
      <c r="CK11" s="609"/>
      <c r="CL11" s="609"/>
      <c r="CM11" s="609"/>
      <c r="CN11" s="609"/>
      <c r="CO11" s="609"/>
      <c r="CP11" s="609"/>
      <c r="CQ11" s="610"/>
      <c r="CR11" s="611">
        <v>2333838</v>
      </c>
      <c r="CS11" s="612"/>
      <c r="CT11" s="612"/>
      <c r="CU11" s="612"/>
      <c r="CV11" s="612"/>
      <c r="CW11" s="612"/>
      <c r="CX11" s="612"/>
      <c r="CY11" s="613"/>
      <c r="CZ11" s="614">
        <v>20.100000000000001</v>
      </c>
      <c r="DA11" s="614"/>
      <c r="DB11" s="614"/>
      <c r="DC11" s="614"/>
      <c r="DD11" s="620">
        <v>1209998</v>
      </c>
      <c r="DE11" s="612"/>
      <c r="DF11" s="612"/>
      <c r="DG11" s="612"/>
      <c r="DH11" s="612"/>
      <c r="DI11" s="612"/>
      <c r="DJ11" s="612"/>
      <c r="DK11" s="612"/>
      <c r="DL11" s="612"/>
      <c r="DM11" s="612"/>
      <c r="DN11" s="612"/>
      <c r="DO11" s="612"/>
      <c r="DP11" s="613"/>
      <c r="DQ11" s="620">
        <v>126473</v>
      </c>
      <c r="DR11" s="612"/>
      <c r="DS11" s="612"/>
      <c r="DT11" s="612"/>
      <c r="DU11" s="612"/>
      <c r="DV11" s="612"/>
      <c r="DW11" s="612"/>
      <c r="DX11" s="612"/>
      <c r="DY11" s="612"/>
      <c r="DZ11" s="612"/>
      <c r="EA11" s="612"/>
      <c r="EB11" s="612"/>
      <c r="EC11" s="621"/>
    </row>
    <row r="12" spans="2:143" ht="11.25" customHeight="1" x14ac:dyDescent="0.15">
      <c r="B12" s="608" t="s">
        <v>247</v>
      </c>
      <c r="C12" s="609"/>
      <c r="D12" s="609"/>
      <c r="E12" s="609"/>
      <c r="F12" s="609"/>
      <c r="G12" s="609"/>
      <c r="H12" s="609"/>
      <c r="I12" s="609"/>
      <c r="J12" s="609"/>
      <c r="K12" s="609"/>
      <c r="L12" s="609"/>
      <c r="M12" s="609"/>
      <c r="N12" s="609"/>
      <c r="O12" s="609"/>
      <c r="P12" s="609"/>
      <c r="Q12" s="610"/>
      <c r="R12" s="611">
        <v>193715</v>
      </c>
      <c r="S12" s="612"/>
      <c r="T12" s="612"/>
      <c r="U12" s="612"/>
      <c r="V12" s="612"/>
      <c r="W12" s="612"/>
      <c r="X12" s="612"/>
      <c r="Y12" s="613"/>
      <c r="Z12" s="614">
        <v>1.6</v>
      </c>
      <c r="AA12" s="614"/>
      <c r="AB12" s="614"/>
      <c r="AC12" s="614"/>
      <c r="AD12" s="615">
        <v>193715</v>
      </c>
      <c r="AE12" s="615"/>
      <c r="AF12" s="615"/>
      <c r="AG12" s="615"/>
      <c r="AH12" s="615"/>
      <c r="AI12" s="615"/>
      <c r="AJ12" s="615"/>
      <c r="AK12" s="615"/>
      <c r="AL12" s="616">
        <v>5.9</v>
      </c>
      <c r="AM12" s="617"/>
      <c r="AN12" s="617"/>
      <c r="AO12" s="618"/>
      <c r="AP12" s="608" t="s">
        <v>248</v>
      </c>
      <c r="AQ12" s="609"/>
      <c r="AR12" s="609"/>
      <c r="AS12" s="609"/>
      <c r="AT12" s="609"/>
      <c r="AU12" s="609"/>
      <c r="AV12" s="609"/>
      <c r="AW12" s="609"/>
      <c r="AX12" s="609"/>
      <c r="AY12" s="609"/>
      <c r="AZ12" s="609"/>
      <c r="BA12" s="609"/>
      <c r="BB12" s="609"/>
      <c r="BC12" s="609"/>
      <c r="BD12" s="609"/>
      <c r="BE12" s="609"/>
      <c r="BF12" s="610"/>
      <c r="BG12" s="611">
        <v>438662</v>
      </c>
      <c r="BH12" s="612"/>
      <c r="BI12" s="612"/>
      <c r="BJ12" s="612"/>
      <c r="BK12" s="612"/>
      <c r="BL12" s="612"/>
      <c r="BM12" s="612"/>
      <c r="BN12" s="613"/>
      <c r="BO12" s="614">
        <v>50</v>
      </c>
      <c r="BP12" s="614"/>
      <c r="BQ12" s="614"/>
      <c r="BR12" s="614"/>
      <c r="BS12" s="620" t="s">
        <v>224</v>
      </c>
      <c r="BT12" s="612"/>
      <c r="BU12" s="612"/>
      <c r="BV12" s="612"/>
      <c r="BW12" s="612"/>
      <c r="BX12" s="612"/>
      <c r="BY12" s="612"/>
      <c r="BZ12" s="612"/>
      <c r="CA12" s="612"/>
      <c r="CB12" s="621"/>
      <c r="CD12" s="608" t="s">
        <v>249</v>
      </c>
      <c r="CE12" s="609"/>
      <c r="CF12" s="609"/>
      <c r="CG12" s="609"/>
      <c r="CH12" s="609"/>
      <c r="CI12" s="609"/>
      <c r="CJ12" s="609"/>
      <c r="CK12" s="609"/>
      <c r="CL12" s="609"/>
      <c r="CM12" s="609"/>
      <c r="CN12" s="609"/>
      <c r="CO12" s="609"/>
      <c r="CP12" s="609"/>
      <c r="CQ12" s="610"/>
      <c r="CR12" s="611">
        <v>48148</v>
      </c>
      <c r="CS12" s="612"/>
      <c r="CT12" s="612"/>
      <c r="CU12" s="612"/>
      <c r="CV12" s="612"/>
      <c r="CW12" s="612"/>
      <c r="CX12" s="612"/>
      <c r="CY12" s="613"/>
      <c r="CZ12" s="614">
        <v>0.4</v>
      </c>
      <c r="DA12" s="614"/>
      <c r="DB12" s="614"/>
      <c r="DC12" s="614"/>
      <c r="DD12" s="620" t="s">
        <v>224</v>
      </c>
      <c r="DE12" s="612"/>
      <c r="DF12" s="612"/>
      <c r="DG12" s="612"/>
      <c r="DH12" s="612"/>
      <c r="DI12" s="612"/>
      <c r="DJ12" s="612"/>
      <c r="DK12" s="612"/>
      <c r="DL12" s="612"/>
      <c r="DM12" s="612"/>
      <c r="DN12" s="612"/>
      <c r="DO12" s="612"/>
      <c r="DP12" s="613"/>
      <c r="DQ12" s="620">
        <v>42614</v>
      </c>
      <c r="DR12" s="612"/>
      <c r="DS12" s="612"/>
      <c r="DT12" s="612"/>
      <c r="DU12" s="612"/>
      <c r="DV12" s="612"/>
      <c r="DW12" s="612"/>
      <c r="DX12" s="612"/>
      <c r="DY12" s="612"/>
      <c r="DZ12" s="612"/>
      <c r="EA12" s="612"/>
      <c r="EB12" s="612"/>
      <c r="EC12" s="621"/>
    </row>
    <row r="13" spans="2:143" ht="11.25" customHeight="1" x14ac:dyDescent="0.15">
      <c r="B13" s="608" t="s">
        <v>250</v>
      </c>
      <c r="C13" s="609"/>
      <c r="D13" s="609"/>
      <c r="E13" s="609"/>
      <c r="F13" s="609"/>
      <c r="G13" s="609"/>
      <c r="H13" s="609"/>
      <c r="I13" s="609"/>
      <c r="J13" s="609"/>
      <c r="K13" s="609"/>
      <c r="L13" s="609"/>
      <c r="M13" s="609"/>
      <c r="N13" s="609"/>
      <c r="O13" s="609"/>
      <c r="P13" s="609"/>
      <c r="Q13" s="610"/>
      <c r="R13" s="611">
        <v>11600</v>
      </c>
      <c r="S13" s="612"/>
      <c r="T13" s="612"/>
      <c r="U13" s="612"/>
      <c r="V13" s="612"/>
      <c r="W13" s="612"/>
      <c r="X13" s="612"/>
      <c r="Y13" s="613"/>
      <c r="Z13" s="614">
        <v>0.1</v>
      </c>
      <c r="AA13" s="614"/>
      <c r="AB13" s="614"/>
      <c r="AC13" s="614"/>
      <c r="AD13" s="615">
        <v>11600</v>
      </c>
      <c r="AE13" s="615"/>
      <c r="AF13" s="615"/>
      <c r="AG13" s="615"/>
      <c r="AH13" s="615"/>
      <c r="AI13" s="615"/>
      <c r="AJ13" s="615"/>
      <c r="AK13" s="615"/>
      <c r="AL13" s="616">
        <v>0.4</v>
      </c>
      <c r="AM13" s="617"/>
      <c r="AN13" s="617"/>
      <c r="AO13" s="618"/>
      <c r="AP13" s="608" t="s">
        <v>251</v>
      </c>
      <c r="AQ13" s="609"/>
      <c r="AR13" s="609"/>
      <c r="AS13" s="609"/>
      <c r="AT13" s="609"/>
      <c r="AU13" s="609"/>
      <c r="AV13" s="609"/>
      <c r="AW13" s="609"/>
      <c r="AX13" s="609"/>
      <c r="AY13" s="609"/>
      <c r="AZ13" s="609"/>
      <c r="BA13" s="609"/>
      <c r="BB13" s="609"/>
      <c r="BC13" s="609"/>
      <c r="BD13" s="609"/>
      <c r="BE13" s="609"/>
      <c r="BF13" s="610"/>
      <c r="BG13" s="611">
        <v>438608</v>
      </c>
      <c r="BH13" s="612"/>
      <c r="BI13" s="612"/>
      <c r="BJ13" s="612"/>
      <c r="BK13" s="612"/>
      <c r="BL13" s="612"/>
      <c r="BM13" s="612"/>
      <c r="BN13" s="613"/>
      <c r="BO13" s="614">
        <v>50</v>
      </c>
      <c r="BP13" s="614"/>
      <c r="BQ13" s="614"/>
      <c r="BR13" s="614"/>
      <c r="BS13" s="620" t="s">
        <v>241</v>
      </c>
      <c r="BT13" s="612"/>
      <c r="BU13" s="612"/>
      <c r="BV13" s="612"/>
      <c r="BW13" s="612"/>
      <c r="BX13" s="612"/>
      <c r="BY13" s="612"/>
      <c r="BZ13" s="612"/>
      <c r="CA13" s="612"/>
      <c r="CB13" s="621"/>
      <c r="CD13" s="608" t="s">
        <v>252</v>
      </c>
      <c r="CE13" s="609"/>
      <c r="CF13" s="609"/>
      <c r="CG13" s="609"/>
      <c r="CH13" s="609"/>
      <c r="CI13" s="609"/>
      <c r="CJ13" s="609"/>
      <c r="CK13" s="609"/>
      <c r="CL13" s="609"/>
      <c r="CM13" s="609"/>
      <c r="CN13" s="609"/>
      <c r="CO13" s="609"/>
      <c r="CP13" s="609"/>
      <c r="CQ13" s="610"/>
      <c r="CR13" s="611">
        <v>873554</v>
      </c>
      <c r="CS13" s="612"/>
      <c r="CT13" s="612"/>
      <c r="CU13" s="612"/>
      <c r="CV13" s="612"/>
      <c r="CW13" s="612"/>
      <c r="CX13" s="612"/>
      <c r="CY13" s="613"/>
      <c r="CZ13" s="614">
        <v>7.5</v>
      </c>
      <c r="DA13" s="614"/>
      <c r="DB13" s="614"/>
      <c r="DC13" s="614"/>
      <c r="DD13" s="620">
        <v>664423</v>
      </c>
      <c r="DE13" s="612"/>
      <c r="DF13" s="612"/>
      <c r="DG13" s="612"/>
      <c r="DH13" s="612"/>
      <c r="DI13" s="612"/>
      <c r="DJ13" s="612"/>
      <c r="DK13" s="612"/>
      <c r="DL13" s="612"/>
      <c r="DM13" s="612"/>
      <c r="DN13" s="612"/>
      <c r="DO13" s="612"/>
      <c r="DP13" s="613"/>
      <c r="DQ13" s="620">
        <v>141615</v>
      </c>
      <c r="DR13" s="612"/>
      <c r="DS13" s="612"/>
      <c r="DT13" s="612"/>
      <c r="DU13" s="612"/>
      <c r="DV13" s="612"/>
      <c r="DW13" s="612"/>
      <c r="DX13" s="612"/>
      <c r="DY13" s="612"/>
      <c r="DZ13" s="612"/>
      <c r="EA13" s="612"/>
      <c r="EB13" s="612"/>
      <c r="EC13" s="621"/>
    </row>
    <row r="14" spans="2:143" ht="11.25" customHeight="1" x14ac:dyDescent="0.15">
      <c r="B14" s="608" t="s">
        <v>253</v>
      </c>
      <c r="C14" s="609"/>
      <c r="D14" s="609"/>
      <c r="E14" s="609"/>
      <c r="F14" s="609"/>
      <c r="G14" s="609"/>
      <c r="H14" s="609"/>
      <c r="I14" s="609"/>
      <c r="J14" s="609"/>
      <c r="K14" s="609"/>
      <c r="L14" s="609"/>
      <c r="M14" s="609"/>
      <c r="N14" s="609"/>
      <c r="O14" s="609"/>
      <c r="P14" s="609"/>
      <c r="Q14" s="610"/>
      <c r="R14" s="611" t="s">
        <v>224</v>
      </c>
      <c r="S14" s="612"/>
      <c r="T14" s="612"/>
      <c r="U14" s="612"/>
      <c r="V14" s="612"/>
      <c r="W14" s="612"/>
      <c r="X14" s="612"/>
      <c r="Y14" s="613"/>
      <c r="Z14" s="614" t="s">
        <v>241</v>
      </c>
      <c r="AA14" s="614"/>
      <c r="AB14" s="614"/>
      <c r="AC14" s="614"/>
      <c r="AD14" s="615" t="s">
        <v>224</v>
      </c>
      <c r="AE14" s="615"/>
      <c r="AF14" s="615"/>
      <c r="AG14" s="615"/>
      <c r="AH14" s="615"/>
      <c r="AI14" s="615"/>
      <c r="AJ14" s="615"/>
      <c r="AK14" s="615"/>
      <c r="AL14" s="616" t="s">
        <v>224</v>
      </c>
      <c r="AM14" s="617"/>
      <c r="AN14" s="617"/>
      <c r="AO14" s="618"/>
      <c r="AP14" s="608" t="s">
        <v>254</v>
      </c>
      <c r="AQ14" s="609"/>
      <c r="AR14" s="609"/>
      <c r="AS14" s="609"/>
      <c r="AT14" s="609"/>
      <c r="AU14" s="609"/>
      <c r="AV14" s="609"/>
      <c r="AW14" s="609"/>
      <c r="AX14" s="609"/>
      <c r="AY14" s="609"/>
      <c r="AZ14" s="609"/>
      <c r="BA14" s="609"/>
      <c r="BB14" s="609"/>
      <c r="BC14" s="609"/>
      <c r="BD14" s="609"/>
      <c r="BE14" s="609"/>
      <c r="BF14" s="610"/>
      <c r="BG14" s="611">
        <v>48703</v>
      </c>
      <c r="BH14" s="612"/>
      <c r="BI14" s="612"/>
      <c r="BJ14" s="612"/>
      <c r="BK14" s="612"/>
      <c r="BL14" s="612"/>
      <c r="BM14" s="612"/>
      <c r="BN14" s="613"/>
      <c r="BO14" s="614">
        <v>5.5</v>
      </c>
      <c r="BP14" s="614"/>
      <c r="BQ14" s="614"/>
      <c r="BR14" s="614"/>
      <c r="BS14" s="620" t="s">
        <v>224</v>
      </c>
      <c r="BT14" s="612"/>
      <c r="BU14" s="612"/>
      <c r="BV14" s="612"/>
      <c r="BW14" s="612"/>
      <c r="BX14" s="612"/>
      <c r="BY14" s="612"/>
      <c r="BZ14" s="612"/>
      <c r="CA14" s="612"/>
      <c r="CB14" s="621"/>
      <c r="CD14" s="608" t="s">
        <v>255</v>
      </c>
      <c r="CE14" s="609"/>
      <c r="CF14" s="609"/>
      <c r="CG14" s="609"/>
      <c r="CH14" s="609"/>
      <c r="CI14" s="609"/>
      <c r="CJ14" s="609"/>
      <c r="CK14" s="609"/>
      <c r="CL14" s="609"/>
      <c r="CM14" s="609"/>
      <c r="CN14" s="609"/>
      <c r="CO14" s="609"/>
      <c r="CP14" s="609"/>
      <c r="CQ14" s="610"/>
      <c r="CR14" s="611">
        <v>282845</v>
      </c>
      <c r="CS14" s="612"/>
      <c r="CT14" s="612"/>
      <c r="CU14" s="612"/>
      <c r="CV14" s="612"/>
      <c r="CW14" s="612"/>
      <c r="CX14" s="612"/>
      <c r="CY14" s="613"/>
      <c r="CZ14" s="614">
        <v>2.4</v>
      </c>
      <c r="DA14" s="614"/>
      <c r="DB14" s="614"/>
      <c r="DC14" s="614"/>
      <c r="DD14" s="620">
        <v>64891</v>
      </c>
      <c r="DE14" s="612"/>
      <c r="DF14" s="612"/>
      <c r="DG14" s="612"/>
      <c r="DH14" s="612"/>
      <c r="DI14" s="612"/>
      <c r="DJ14" s="612"/>
      <c r="DK14" s="612"/>
      <c r="DL14" s="612"/>
      <c r="DM14" s="612"/>
      <c r="DN14" s="612"/>
      <c r="DO14" s="612"/>
      <c r="DP14" s="613"/>
      <c r="DQ14" s="620">
        <v>216142</v>
      </c>
      <c r="DR14" s="612"/>
      <c r="DS14" s="612"/>
      <c r="DT14" s="612"/>
      <c r="DU14" s="612"/>
      <c r="DV14" s="612"/>
      <c r="DW14" s="612"/>
      <c r="DX14" s="612"/>
      <c r="DY14" s="612"/>
      <c r="DZ14" s="612"/>
      <c r="EA14" s="612"/>
      <c r="EB14" s="612"/>
      <c r="EC14" s="621"/>
    </row>
    <row r="15" spans="2:143" ht="11.25" customHeight="1" x14ac:dyDescent="0.15">
      <c r="B15" s="608" t="s">
        <v>256</v>
      </c>
      <c r="C15" s="609"/>
      <c r="D15" s="609"/>
      <c r="E15" s="609"/>
      <c r="F15" s="609"/>
      <c r="G15" s="609"/>
      <c r="H15" s="609"/>
      <c r="I15" s="609"/>
      <c r="J15" s="609"/>
      <c r="K15" s="609"/>
      <c r="L15" s="609"/>
      <c r="M15" s="609"/>
      <c r="N15" s="609"/>
      <c r="O15" s="609"/>
      <c r="P15" s="609"/>
      <c r="Q15" s="610"/>
      <c r="R15" s="611">
        <v>14491</v>
      </c>
      <c r="S15" s="612"/>
      <c r="T15" s="612"/>
      <c r="U15" s="612"/>
      <c r="V15" s="612"/>
      <c r="W15" s="612"/>
      <c r="X15" s="612"/>
      <c r="Y15" s="613"/>
      <c r="Z15" s="614">
        <v>0.1</v>
      </c>
      <c r="AA15" s="614"/>
      <c r="AB15" s="614"/>
      <c r="AC15" s="614"/>
      <c r="AD15" s="615">
        <v>14491</v>
      </c>
      <c r="AE15" s="615"/>
      <c r="AF15" s="615"/>
      <c r="AG15" s="615"/>
      <c r="AH15" s="615"/>
      <c r="AI15" s="615"/>
      <c r="AJ15" s="615"/>
      <c r="AK15" s="615"/>
      <c r="AL15" s="616">
        <v>0.4</v>
      </c>
      <c r="AM15" s="617"/>
      <c r="AN15" s="617"/>
      <c r="AO15" s="618"/>
      <c r="AP15" s="608" t="s">
        <v>257</v>
      </c>
      <c r="AQ15" s="609"/>
      <c r="AR15" s="609"/>
      <c r="AS15" s="609"/>
      <c r="AT15" s="609"/>
      <c r="AU15" s="609"/>
      <c r="AV15" s="609"/>
      <c r="AW15" s="609"/>
      <c r="AX15" s="609"/>
      <c r="AY15" s="609"/>
      <c r="AZ15" s="609"/>
      <c r="BA15" s="609"/>
      <c r="BB15" s="609"/>
      <c r="BC15" s="609"/>
      <c r="BD15" s="609"/>
      <c r="BE15" s="609"/>
      <c r="BF15" s="610"/>
      <c r="BG15" s="611">
        <v>73508</v>
      </c>
      <c r="BH15" s="612"/>
      <c r="BI15" s="612"/>
      <c r="BJ15" s="612"/>
      <c r="BK15" s="612"/>
      <c r="BL15" s="612"/>
      <c r="BM15" s="612"/>
      <c r="BN15" s="613"/>
      <c r="BO15" s="614">
        <v>8.4</v>
      </c>
      <c r="BP15" s="614"/>
      <c r="BQ15" s="614"/>
      <c r="BR15" s="614"/>
      <c r="BS15" s="620" t="s">
        <v>224</v>
      </c>
      <c r="BT15" s="612"/>
      <c r="BU15" s="612"/>
      <c r="BV15" s="612"/>
      <c r="BW15" s="612"/>
      <c r="BX15" s="612"/>
      <c r="BY15" s="612"/>
      <c r="BZ15" s="612"/>
      <c r="CA15" s="612"/>
      <c r="CB15" s="621"/>
      <c r="CD15" s="608" t="s">
        <v>258</v>
      </c>
      <c r="CE15" s="609"/>
      <c r="CF15" s="609"/>
      <c r="CG15" s="609"/>
      <c r="CH15" s="609"/>
      <c r="CI15" s="609"/>
      <c r="CJ15" s="609"/>
      <c r="CK15" s="609"/>
      <c r="CL15" s="609"/>
      <c r="CM15" s="609"/>
      <c r="CN15" s="609"/>
      <c r="CO15" s="609"/>
      <c r="CP15" s="609"/>
      <c r="CQ15" s="610"/>
      <c r="CR15" s="611">
        <v>475747</v>
      </c>
      <c r="CS15" s="612"/>
      <c r="CT15" s="612"/>
      <c r="CU15" s="612"/>
      <c r="CV15" s="612"/>
      <c r="CW15" s="612"/>
      <c r="CX15" s="612"/>
      <c r="CY15" s="613"/>
      <c r="CZ15" s="614">
        <v>4.0999999999999996</v>
      </c>
      <c r="DA15" s="614"/>
      <c r="DB15" s="614"/>
      <c r="DC15" s="614"/>
      <c r="DD15" s="620">
        <v>156925</v>
      </c>
      <c r="DE15" s="612"/>
      <c r="DF15" s="612"/>
      <c r="DG15" s="612"/>
      <c r="DH15" s="612"/>
      <c r="DI15" s="612"/>
      <c r="DJ15" s="612"/>
      <c r="DK15" s="612"/>
      <c r="DL15" s="612"/>
      <c r="DM15" s="612"/>
      <c r="DN15" s="612"/>
      <c r="DO15" s="612"/>
      <c r="DP15" s="613"/>
      <c r="DQ15" s="620">
        <v>325392</v>
      </c>
      <c r="DR15" s="612"/>
      <c r="DS15" s="612"/>
      <c r="DT15" s="612"/>
      <c r="DU15" s="612"/>
      <c r="DV15" s="612"/>
      <c r="DW15" s="612"/>
      <c r="DX15" s="612"/>
      <c r="DY15" s="612"/>
      <c r="DZ15" s="612"/>
      <c r="EA15" s="612"/>
      <c r="EB15" s="612"/>
      <c r="EC15" s="621"/>
    </row>
    <row r="16" spans="2:143" ht="11.25" customHeight="1" x14ac:dyDescent="0.15">
      <c r="B16" s="608" t="s">
        <v>259</v>
      </c>
      <c r="C16" s="609"/>
      <c r="D16" s="609"/>
      <c r="E16" s="609"/>
      <c r="F16" s="609"/>
      <c r="G16" s="609"/>
      <c r="H16" s="609"/>
      <c r="I16" s="609"/>
      <c r="J16" s="609"/>
      <c r="K16" s="609"/>
      <c r="L16" s="609"/>
      <c r="M16" s="609"/>
      <c r="N16" s="609"/>
      <c r="O16" s="609"/>
      <c r="P16" s="609"/>
      <c r="Q16" s="610"/>
      <c r="R16" s="611" t="s">
        <v>224</v>
      </c>
      <c r="S16" s="612"/>
      <c r="T16" s="612"/>
      <c r="U16" s="612"/>
      <c r="V16" s="612"/>
      <c r="W16" s="612"/>
      <c r="X16" s="612"/>
      <c r="Y16" s="613"/>
      <c r="Z16" s="614" t="s">
        <v>224</v>
      </c>
      <c r="AA16" s="614"/>
      <c r="AB16" s="614"/>
      <c r="AC16" s="614"/>
      <c r="AD16" s="615" t="s">
        <v>224</v>
      </c>
      <c r="AE16" s="615"/>
      <c r="AF16" s="615"/>
      <c r="AG16" s="615"/>
      <c r="AH16" s="615"/>
      <c r="AI16" s="615"/>
      <c r="AJ16" s="615"/>
      <c r="AK16" s="615"/>
      <c r="AL16" s="616" t="s">
        <v>224</v>
      </c>
      <c r="AM16" s="617"/>
      <c r="AN16" s="617"/>
      <c r="AO16" s="618"/>
      <c r="AP16" s="608" t="s">
        <v>260</v>
      </c>
      <c r="AQ16" s="609"/>
      <c r="AR16" s="609"/>
      <c r="AS16" s="609"/>
      <c r="AT16" s="609"/>
      <c r="AU16" s="609"/>
      <c r="AV16" s="609"/>
      <c r="AW16" s="609"/>
      <c r="AX16" s="609"/>
      <c r="AY16" s="609"/>
      <c r="AZ16" s="609"/>
      <c r="BA16" s="609"/>
      <c r="BB16" s="609"/>
      <c r="BC16" s="609"/>
      <c r="BD16" s="609"/>
      <c r="BE16" s="609"/>
      <c r="BF16" s="610"/>
      <c r="BG16" s="611" t="s">
        <v>133</v>
      </c>
      <c r="BH16" s="612"/>
      <c r="BI16" s="612"/>
      <c r="BJ16" s="612"/>
      <c r="BK16" s="612"/>
      <c r="BL16" s="612"/>
      <c r="BM16" s="612"/>
      <c r="BN16" s="613"/>
      <c r="BO16" s="614" t="s">
        <v>224</v>
      </c>
      <c r="BP16" s="614"/>
      <c r="BQ16" s="614"/>
      <c r="BR16" s="614"/>
      <c r="BS16" s="620" t="s">
        <v>224</v>
      </c>
      <c r="BT16" s="612"/>
      <c r="BU16" s="612"/>
      <c r="BV16" s="612"/>
      <c r="BW16" s="612"/>
      <c r="BX16" s="612"/>
      <c r="BY16" s="612"/>
      <c r="BZ16" s="612"/>
      <c r="CA16" s="612"/>
      <c r="CB16" s="621"/>
      <c r="CD16" s="608" t="s">
        <v>261</v>
      </c>
      <c r="CE16" s="609"/>
      <c r="CF16" s="609"/>
      <c r="CG16" s="609"/>
      <c r="CH16" s="609"/>
      <c r="CI16" s="609"/>
      <c r="CJ16" s="609"/>
      <c r="CK16" s="609"/>
      <c r="CL16" s="609"/>
      <c r="CM16" s="609"/>
      <c r="CN16" s="609"/>
      <c r="CO16" s="609"/>
      <c r="CP16" s="609"/>
      <c r="CQ16" s="610"/>
      <c r="CR16" s="611">
        <v>1292876</v>
      </c>
      <c r="CS16" s="612"/>
      <c r="CT16" s="612"/>
      <c r="CU16" s="612"/>
      <c r="CV16" s="612"/>
      <c r="CW16" s="612"/>
      <c r="CX16" s="612"/>
      <c r="CY16" s="613"/>
      <c r="CZ16" s="614">
        <v>11.1</v>
      </c>
      <c r="DA16" s="614"/>
      <c r="DB16" s="614"/>
      <c r="DC16" s="614"/>
      <c r="DD16" s="620" t="s">
        <v>224</v>
      </c>
      <c r="DE16" s="612"/>
      <c r="DF16" s="612"/>
      <c r="DG16" s="612"/>
      <c r="DH16" s="612"/>
      <c r="DI16" s="612"/>
      <c r="DJ16" s="612"/>
      <c r="DK16" s="612"/>
      <c r="DL16" s="612"/>
      <c r="DM16" s="612"/>
      <c r="DN16" s="612"/>
      <c r="DO16" s="612"/>
      <c r="DP16" s="613"/>
      <c r="DQ16" s="620">
        <v>44231</v>
      </c>
      <c r="DR16" s="612"/>
      <c r="DS16" s="612"/>
      <c r="DT16" s="612"/>
      <c r="DU16" s="612"/>
      <c r="DV16" s="612"/>
      <c r="DW16" s="612"/>
      <c r="DX16" s="612"/>
      <c r="DY16" s="612"/>
      <c r="DZ16" s="612"/>
      <c r="EA16" s="612"/>
      <c r="EB16" s="612"/>
      <c r="EC16" s="621"/>
    </row>
    <row r="17" spans="2:133" ht="11.25" customHeight="1" x14ac:dyDescent="0.15">
      <c r="B17" s="608" t="s">
        <v>262</v>
      </c>
      <c r="C17" s="609"/>
      <c r="D17" s="609"/>
      <c r="E17" s="609"/>
      <c r="F17" s="609"/>
      <c r="G17" s="609"/>
      <c r="H17" s="609"/>
      <c r="I17" s="609"/>
      <c r="J17" s="609"/>
      <c r="K17" s="609"/>
      <c r="L17" s="609"/>
      <c r="M17" s="609"/>
      <c r="N17" s="609"/>
      <c r="O17" s="609"/>
      <c r="P17" s="609"/>
      <c r="Q17" s="610"/>
      <c r="R17" s="611">
        <v>5645</v>
      </c>
      <c r="S17" s="612"/>
      <c r="T17" s="612"/>
      <c r="U17" s="612"/>
      <c r="V17" s="612"/>
      <c r="W17" s="612"/>
      <c r="X17" s="612"/>
      <c r="Y17" s="613"/>
      <c r="Z17" s="614">
        <v>0</v>
      </c>
      <c r="AA17" s="614"/>
      <c r="AB17" s="614"/>
      <c r="AC17" s="614"/>
      <c r="AD17" s="615">
        <v>5645</v>
      </c>
      <c r="AE17" s="615"/>
      <c r="AF17" s="615"/>
      <c r="AG17" s="615"/>
      <c r="AH17" s="615"/>
      <c r="AI17" s="615"/>
      <c r="AJ17" s="615"/>
      <c r="AK17" s="615"/>
      <c r="AL17" s="616">
        <v>0.2</v>
      </c>
      <c r="AM17" s="617"/>
      <c r="AN17" s="617"/>
      <c r="AO17" s="618"/>
      <c r="AP17" s="608" t="s">
        <v>263</v>
      </c>
      <c r="AQ17" s="609"/>
      <c r="AR17" s="609"/>
      <c r="AS17" s="609"/>
      <c r="AT17" s="609"/>
      <c r="AU17" s="609"/>
      <c r="AV17" s="609"/>
      <c r="AW17" s="609"/>
      <c r="AX17" s="609"/>
      <c r="AY17" s="609"/>
      <c r="AZ17" s="609"/>
      <c r="BA17" s="609"/>
      <c r="BB17" s="609"/>
      <c r="BC17" s="609"/>
      <c r="BD17" s="609"/>
      <c r="BE17" s="609"/>
      <c r="BF17" s="610"/>
      <c r="BG17" s="611" t="s">
        <v>224</v>
      </c>
      <c r="BH17" s="612"/>
      <c r="BI17" s="612"/>
      <c r="BJ17" s="612"/>
      <c r="BK17" s="612"/>
      <c r="BL17" s="612"/>
      <c r="BM17" s="612"/>
      <c r="BN17" s="613"/>
      <c r="BO17" s="614" t="s">
        <v>224</v>
      </c>
      <c r="BP17" s="614"/>
      <c r="BQ17" s="614"/>
      <c r="BR17" s="614"/>
      <c r="BS17" s="620" t="s">
        <v>224</v>
      </c>
      <c r="BT17" s="612"/>
      <c r="BU17" s="612"/>
      <c r="BV17" s="612"/>
      <c r="BW17" s="612"/>
      <c r="BX17" s="612"/>
      <c r="BY17" s="612"/>
      <c r="BZ17" s="612"/>
      <c r="CA17" s="612"/>
      <c r="CB17" s="621"/>
      <c r="CD17" s="608" t="s">
        <v>264</v>
      </c>
      <c r="CE17" s="609"/>
      <c r="CF17" s="609"/>
      <c r="CG17" s="609"/>
      <c r="CH17" s="609"/>
      <c r="CI17" s="609"/>
      <c r="CJ17" s="609"/>
      <c r="CK17" s="609"/>
      <c r="CL17" s="609"/>
      <c r="CM17" s="609"/>
      <c r="CN17" s="609"/>
      <c r="CO17" s="609"/>
      <c r="CP17" s="609"/>
      <c r="CQ17" s="610"/>
      <c r="CR17" s="611">
        <v>787697</v>
      </c>
      <c r="CS17" s="612"/>
      <c r="CT17" s="612"/>
      <c r="CU17" s="612"/>
      <c r="CV17" s="612"/>
      <c r="CW17" s="612"/>
      <c r="CX17" s="612"/>
      <c r="CY17" s="613"/>
      <c r="CZ17" s="614">
        <v>6.8</v>
      </c>
      <c r="DA17" s="614"/>
      <c r="DB17" s="614"/>
      <c r="DC17" s="614"/>
      <c r="DD17" s="620" t="s">
        <v>224</v>
      </c>
      <c r="DE17" s="612"/>
      <c r="DF17" s="612"/>
      <c r="DG17" s="612"/>
      <c r="DH17" s="612"/>
      <c r="DI17" s="612"/>
      <c r="DJ17" s="612"/>
      <c r="DK17" s="612"/>
      <c r="DL17" s="612"/>
      <c r="DM17" s="612"/>
      <c r="DN17" s="612"/>
      <c r="DO17" s="612"/>
      <c r="DP17" s="613"/>
      <c r="DQ17" s="620">
        <v>787697</v>
      </c>
      <c r="DR17" s="612"/>
      <c r="DS17" s="612"/>
      <c r="DT17" s="612"/>
      <c r="DU17" s="612"/>
      <c r="DV17" s="612"/>
      <c r="DW17" s="612"/>
      <c r="DX17" s="612"/>
      <c r="DY17" s="612"/>
      <c r="DZ17" s="612"/>
      <c r="EA17" s="612"/>
      <c r="EB17" s="612"/>
      <c r="EC17" s="621"/>
    </row>
    <row r="18" spans="2:133" ht="11.25" customHeight="1" x14ac:dyDescent="0.15">
      <c r="B18" s="608" t="s">
        <v>265</v>
      </c>
      <c r="C18" s="609"/>
      <c r="D18" s="609"/>
      <c r="E18" s="609"/>
      <c r="F18" s="609"/>
      <c r="G18" s="609"/>
      <c r="H18" s="609"/>
      <c r="I18" s="609"/>
      <c r="J18" s="609"/>
      <c r="K18" s="609"/>
      <c r="L18" s="609"/>
      <c r="M18" s="609"/>
      <c r="N18" s="609"/>
      <c r="O18" s="609"/>
      <c r="P18" s="609"/>
      <c r="Q18" s="610"/>
      <c r="R18" s="611">
        <v>2554675</v>
      </c>
      <c r="S18" s="612"/>
      <c r="T18" s="612"/>
      <c r="U18" s="612"/>
      <c r="V18" s="612"/>
      <c r="W18" s="612"/>
      <c r="X18" s="612"/>
      <c r="Y18" s="613"/>
      <c r="Z18" s="614">
        <v>20.9</v>
      </c>
      <c r="AA18" s="614"/>
      <c r="AB18" s="614"/>
      <c r="AC18" s="614"/>
      <c r="AD18" s="615">
        <v>2094923</v>
      </c>
      <c r="AE18" s="615"/>
      <c r="AF18" s="615"/>
      <c r="AG18" s="615"/>
      <c r="AH18" s="615"/>
      <c r="AI18" s="615"/>
      <c r="AJ18" s="615"/>
      <c r="AK18" s="615"/>
      <c r="AL18" s="616">
        <v>64</v>
      </c>
      <c r="AM18" s="617"/>
      <c r="AN18" s="617"/>
      <c r="AO18" s="618"/>
      <c r="AP18" s="608" t="s">
        <v>266</v>
      </c>
      <c r="AQ18" s="609"/>
      <c r="AR18" s="609"/>
      <c r="AS18" s="609"/>
      <c r="AT18" s="609"/>
      <c r="AU18" s="609"/>
      <c r="AV18" s="609"/>
      <c r="AW18" s="609"/>
      <c r="AX18" s="609"/>
      <c r="AY18" s="609"/>
      <c r="AZ18" s="609"/>
      <c r="BA18" s="609"/>
      <c r="BB18" s="609"/>
      <c r="BC18" s="609"/>
      <c r="BD18" s="609"/>
      <c r="BE18" s="609"/>
      <c r="BF18" s="610"/>
      <c r="BG18" s="611" t="s">
        <v>224</v>
      </c>
      <c r="BH18" s="612"/>
      <c r="BI18" s="612"/>
      <c r="BJ18" s="612"/>
      <c r="BK18" s="612"/>
      <c r="BL18" s="612"/>
      <c r="BM18" s="612"/>
      <c r="BN18" s="613"/>
      <c r="BO18" s="614" t="s">
        <v>224</v>
      </c>
      <c r="BP18" s="614"/>
      <c r="BQ18" s="614"/>
      <c r="BR18" s="614"/>
      <c r="BS18" s="620" t="s">
        <v>224</v>
      </c>
      <c r="BT18" s="612"/>
      <c r="BU18" s="612"/>
      <c r="BV18" s="612"/>
      <c r="BW18" s="612"/>
      <c r="BX18" s="612"/>
      <c r="BY18" s="612"/>
      <c r="BZ18" s="612"/>
      <c r="CA18" s="612"/>
      <c r="CB18" s="621"/>
      <c r="CD18" s="608" t="s">
        <v>267</v>
      </c>
      <c r="CE18" s="609"/>
      <c r="CF18" s="609"/>
      <c r="CG18" s="609"/>
      <c r="CH18" s="609"/>
      <c r="CI18" s="609"/>
      <c r="CJ18" s="609"/>
      <c r="CK18" s="609"/>
      <c r="CL18" s="609"/>
      <c r="CM18" s="609"/>
      <c r="CN18" s="609"/>
      <c r="CO18" s="609"/>
      <c r="CP18" s="609"/>
      <c r="CQ18" s="610"/>
      <c r="CR18" s="611" t="s">
        <v>224</v>
      </c>
      <c r="CS18" s="612"/>
      <c r="CT18" s="612"/>
      <c r="CU18" s="612"/>
      <c r="CV18" s="612"/>
      <c r="CW18" s="612"/>
      <c r="CX18" s="612"/>
      <c r="CY18" s="613"/>
      <c r="CZ18" s="614" t="s">
        <v>224</v>
      </c>
      <c r="DA18" s="614"/>
      <c r="DB18" s="614"/>
      <c r="DC18" s="614"/>
      <c r="DD18" s="620" t="s">
        <v>224</v>
      </c>
      <c r="DE18" s="612"/>
      <c r="DF18" s="612"/>
      <c r="DG18" s="612"/>
      <c r="DH18" s="612"/>
      <c r="DI18" s="612"/>
      <c r="DJ18" s="612"/>
      <c r="DK18" s="612"/>
      <c r="DL18" s="612"/>
      <c r="DM18" s="612"/>
      <c r="DN18" s="612"/>
      <c r="DO18" s="612"/>
      <c r="DP18" s="613"/>
      <c r="DQ18" s="620" t="s">
        <v>224</v>
      </c>
      <c r="DR18" s="612"/>
      <c r="DS18" s="612"/>
      <c r="DT18" s="612"/>
      <c r="DU18" s="612"/>
      <c r="DV18" s="612"/>
      <c r="DW18" s="612"/>
      <c r="DX18" s="612"/>
      <c r="DY18" s="612"/>
      <c r="DZ18" s="612"/>
      <c r="EA18" s="612"/>
      <c r="EB18" s="612"/>
      <c r="EC18" s="621"/>
    </row>
    <row r="19" spans="2:133" ht="11.25" customHeight="1" x14ac:dyDescent="0.15">
      <c r="B19" s="608" t="s">
        <v>268</v>
      </c>
      <c r="C19" s="609"/>
      <c r="D19" s="609"/>
      <c r="E19" s="609"/>
      <c r="F19" s="609"/>
      <c r="G19" s="609"/>
      <c r="H19" s="609"/>
      <c r="I19" s="609"/>
      <c r="J19" s="609"/>
      <c r="K19" s="609"/>
      <c r="L19" s="609"/>
      <c r="M19" s="609"/>
      <c r="N19" s="609"/>
      <c r="O19" s="609"/>
      <c r="P19" s="609"/>
      <c r="Q19" s="610"/>
      <c r="R19" s="611">
        <v>2094923</v>
      </c>
      <c r="S19" s="612"/>
      <c r="T19" s="612"/>
      <c r="U19" s="612"/>
      <c r="V19" s="612"/>
      <c r="W19" s="612"/>
      <c r="X19" s="612"/>
      <c r="Y19" s="613"/>
      <c r="Z19" s="614">
        <v>17.100000000000001</v>
      </c>
      <c r="AA19" s="614"/>
      <c r="AB19" s="614"/>
      <c r="AC19" s="614"/>
      <c r="AD19" s="615">
        <v>2094923</v>
      </c>
      <c r="AE19" s="615"/>
      <c r="AF19" s="615"/>
      <c r="AG19" s="615"/>
      <c r="AH19" s="615"/>
      <c r="AI19" s="615"/>
      <c r="AJ19" s="615"/>
      <c r="AK19" s="615"/>
      <c r="AL19" s="616">
        <v>64</v>
      </c>
      <c r="AM19" s="617"/>
      <c r="AN19" s="617"/>
      <c r="AO19" s="618"/>
      <c r="AP19" s="608" t="s">
        <v>269</v>
      </c>
      <c r="AQ19" s="609"/>
      <c r="AR19" s="609"/>
      <c r="AS19" s="609"/>
      <c r="AT19" s="609"/>
      <c r="AU19" s="609"/>
      <c r="AV19" s="609"/>
      <c r="AW19" s="609"/>
      <c r="AX19" s="609"/>
      <c r="AY19" s="609"/>
      <c r="AZ19" s="609"/>
      <c r="BA19" s="609"/>
      <c r="BB19" s="609"/>
      <c r="BC19" s="609"/>
      <c r="BD19" s="609"/>
      <c r="BE19" s="609"/>
      <c r="BF19" s="610"/>
      <c r="BG19" s="611" t="s">
        <v>224</v>
      </c>
      <c r="BH19" s="612"/>
      <c r="BI19" s="612"/>
      <c r="BJ19" s="612"/>
      <c r="BK19" s="612"/>
      <c r="BL19" s="612"/>
      <c r="BM19" s="612"/>
      <c r="BN19" s="613"/>
      <c r="BO19" s="614" t="s">
        <v>224</v>
      </c>
      <c r="BP19" s="614"/>
      <c r="BQ19" s="614"/>
      <c r="BR19" s="614"/>
      <c r="BS19" s="620" t="s">
        <v>224</v>
      </c>
      <c r="BT19" s="612"/>
      <c r="BU19" s="612"/>
      <c r="BV19" s="612"/>
      <c r="BW19" s="612"/>
      <c r="BX19" s="612"/>
      <c r="BY19" s="612"/>
      <c r="BZ19" s="612"/>
      <c r="CA19" s="612"/>
      <c r="CB19" s="621"/>
      <c r="CD19" s="608" t="s">
        <v>270</v>
      </c>
      <c r="CE19" s="609"/>
      <c r="CF19" s="609"/>
      <c r="CG19" s="609"/>
      <c r="CH19" s="609"/>
      <c r="CI19" s="609"/>
      <c r="CJ19" s="609"/>
      <c r="CK19" s="609"/>
      <c r="CL19" s="609"/>
      <c r="CM19" s="609"/>
      <c r="CN19" s="609"/>
      <c r="CO19" s="609"/>
      <c r="CP19" s="609"/>
      <c r="CQ19" s="610"/>
      <c r="CR19" s="611" t="s">
        <v>224</v>
      </c>
      <c r="CS19" s="612"/>
      <c r="CT19" s="612"/>
      <c r="CU19" s="612"/>
      <c r="CV19" s="612"/>
      <c r="CW19" s="612"/>
      <c r="CX19" s="612"/>
      <c r="CY19" s="613"/>
      <c r="CZ19" s="614" t="s">
        <v>224</v>
      </c>
      <c r="DA19" s="614"/>
      <c r="DB19" s="614"/>
      <c r="DC19" s="614"/>
      <c r="DD19" s="620" t="s">
        <v>224</v>
      </c>
      <c r="DE19" s="612"/>
      <c r="DF19" s="612"/>
      <c r="DG19" s="612"/>
      <c r="DH19" s="612"/>
      <c r="DI19" s="612"/>
      <c r="DJ19" s="612"/>
      <c r="DK19" s="612"/>
      <c r="DL19" s="612"/>
      <c r="DM19" s="612"/>
      <c r="DN19" s="612"/>
      <c r="DO19" s="612"/>
      <c r="DP19" s="613"/>
      <c r="DQ19" s="620" t="s">
        <v>241</v>
      </c>
      <c r="DR19" s="612"/>
      <c r="DS19" s="612"/>
      <c r="DT19" s="612"/>
      <c r="DU19" s="612"/>
      <c r="DV19" s="612"/>
      <c r="DW19" s="612"/>
      <c r="DX19" s="612"/>
      <c r="DY19" s="612"/>
      <c r="DZ19" s="612"/>
      <c r="EA19" s="612"/>
      <c r="EB19" s="612"/>
      <c r="EC19" s="621"/>
    </row>
    <row r="20" spans="2:133" ht="11.25" customHeight="1" x14ac:dyDescent="0.15">
      <c r="B20" s="608" t="s">
        <v>271</v>
      </c>
      <c r="C20" s="609"/>
      <c r="D20" s="609"/>
      <c r="E20" s="609"/>
      <c r="F20" s="609"/>
      <c r="G20" s="609"/>
      <c r="H20" s="609"/>
      <c r="I20" s="609"/>
      <c r="J20" s="609"/>
      <c r="K20" s="609"/>
      <c r="L20" s="609"/>
      <c r="M20" s="609"/>
      <c r="N20" s="609"/>
      <c r="O20" s="609"/>
      <c r="P20" s="609"/>
      <c r="Q20" s="610"/>
      <c r="R20" s="611">
        <v>459752</v>
      </c>
      <c r="S20" s="612"/>
      <c r="T20" s="612"/>
      <c r="U20" s="612"/>
      <c r="V20" s="612"/>
      <c r="W20" s="612"/>
      <c r="X20" s="612"/>
      <c r="Y20" s="613"/>
      <c r="Z20" s="614">
        <v>3.8</v>
      </c>
      <c r="AA20" s="614"/>
      <c r="AB20" s="614"/>
      <c r="AC20" s="614"/>
      <c r="AD20" s="615" t="s">
        <v>224</v>
      </c>
      <c r="AE20" s="615"/>
      <c r="AF20" s="615"/>
      <c r="AG20" s="615"/>
      <c r="AH20" s="615"/>
      <c r="AI20" s="615"/>
      <c r="AJ20" s="615"/>
      <c r="AK20" s="615"/>
      <c r="AL20" s="616" t="s">
        <v>224</v>
      </c>
      <c r="AM20" s="617"/>
      <c r="AN20" s="617"/>
      <c r="AO20" s="618"/>
      <c r="AP20" s="608" t="s">
        <v>272</v>
      </c>
      <c r="AQ20" s="609"/>
      <c r="AR20" s="609"/>
      <c r="AS20" s="609"/>
      <c r="AT20" s="609"/>
      <c r="AU20" s="609"/>
      <c r="AV20" s="609"/>
      <c r="AW20" s="609"/>
      <c r="AX20" s="609"/>
      <c r="AY20" s="609"/>
      <c r="AZ20" s="609"/>
      <c r="BA20" s="609"/>
      <c r="BB20" s="609"/>
      <c r="BC20" s="609"/>
      <c r="BD20" s="609"/>
      <c r="BE20" s="609"/>
      <c r="BF20" s="610"/>
      <c r="BG20" s="611" t="s">
        <v>224</v>
      </c>
      <c r="BH20" s="612"/>
      <c r="BI20" s="612"/>
      <c r="BJ20" s="612"/>
      <c r="BK20" s="612"/>
      <c r="BL20" s="612"/>
      <c r="BM20" s="612"/>
      <c r="BN20" s="613"/>
      <c r="BO20" s="614" t="s">
        <v>224</v>
      </c>
      <c r="BP20" s="614"/>
      <c r="BQ20" s="614"/>
      <c r="BR20" s="614"/>
      <c r="BS20" s="620" t="s">
        <v>241</v>
      </c>
      <c r="BT20" s="612"/>
      <c r="BU20" s="612"/>
      <c r="BV20" s="612"/>
      <c r="BW20" s="612"/>
      <c r="BX20" s="612"/>
      <c r="BY20" s="612"/>
      <c r="BZ20" s="612"/>
      <c r="CA20" s="612"/>
      <c r="CB20" s="621"/>
      <c r="CD20" s="608" t="s">
        <v>273</v>
      </c>
      <c r="CE20" s="609"/>
      <c r="CF20" s="609"/>
      <c r="CG20" s="609"/>
      <c r="CH20" s="609"/>
      <c r="CI20" s="609"/>
      <c r="CJ20" s="609"/>
      <c r="CK20" s="609"/>
      <c r="CL20" s="609"/>
      <c r="CM20" s="609"/>
      <c r="CN20" s="609"/>
      <c r="CO20" s="609"/>
      <c r="CP20" s="609"/>
      <c r="CQ20" s="610"/>
      <c r="CR20" s="611">
        <v>11610203</v>
      </c>
      <c r="CS20" s="612"/>
      <c r="CT20" s="612"/>
      <c r="CU20" s="612"/>
      <c r="CV20" s="612"/>
      <c r="CW20" s="612"/>
      <c r="CX20" s="612"/>
      <c r="CY20" s="613"/>
      <c r="CZ20" s="614">
        <v>100</v>
      </c>
      <c r="DA20" s="614"/>
      <c r="DB20" s="614"/>
      <c r="DC20" s="614"/>
      <c r="DD20" s="620">
        <v>2184640</v>
      </c>
      <c r="DE20" s="612"/>
      <c r="DF20" s="612"/>
      <c r="DG20" s="612"/>
      <c r="DH20" s="612"/>
      <c r="DI20" s="612"/>
      <c r="DJ20" s="612"/>
      <c r="DK20" s="612"/>
      <c r="DL20" s="612"/>
      <c r="DM20" s="612"/>
      <c r="DN20" s="612"/>
      <c r="DO20" s="612"/>
      <c r="DP20" s="613"/>
      <c r="DQ20" s="620">
        <v>4047382</v>
      </c>
      <c r="DR20" s="612"/>
      <c r="DS20" s="612"/>
      <c r="DT20" s="612"/>
      <c r="DU20" s="612"/>
      <c r="DV20" s="612"/>
      <c r="DW20" s="612"/>
      <c r="DX20" s="612"/>
      <c r="DY20" s="612"/>
      <c r="DZ20" s="612"/>
      <c r="EA20" s="612"/>
      <c r="EB20" s="612"/>
      <c r="EC20" s="621"/>
    </row>
    <row r="21" spans="2:133" ht="11.25" customHeight="1" x14ac:dyDescent="0.15">
      <c r="B21" s="608" t="s">
        <v>274</v>
      </c>
      <c r="C21" s="609"/>
      <c r="D21" s="609"/>
      <c r="E21" s="609"/>
      <c r="F21" s="609"/>
      <c r="G21" s="609"/>
      <c r="H21" s="609"/>
      <c r="I21" s="609"/>
      <c r="J21" s="609"/>
      <c r="K21" s="609"/>
      <c r="L21" s="609"/>
      <c r="M21" s="609"/>
      <c r="N21" s="609"/>
      <c r="O21" s="609"/>
      <c r="P21" s="609"/>
      <c r="Q21" s="610"/>
      <c r="R21" s="611" t="s">
        <v>224</v>
      </c>
      <c r="S21" s="612"/>
      <c r="T21" s="612"/>
      <c r="U21" s="612"/>
      <c r="V21" s="612"/>
      <c r="W21" s="612"/>
      <c r="X21" s="612"/>
      <c r="Y21" s="613"/>
      <c r="Z21" s="614" t="s">
        <v>224</v>
      </c>
      <c r="AA21" s="614"/>
      <c r="AB21" s="614"/>
      <c r="AC21" s="614"/>
      <c r="AD21" s="615" t="s">
        <v>133</v>
      </c>
      <c r="AE21" s="615"/>
      <c r="AF21" s="615"/>
      <c r="AG21" s="615"/>
      <c r="AH21" s="615"/>
      <c r="AI21" s="615"/>
      <c r="AJ21" s="615"/>
      <c r="AK21" s="615"/>
      <c r="AL21" s="616" t="s">
        <v>133</v>
      </c>
      <c r="AM21" s="617"/>
      <c r="AN21" s="617"/>
      <c r="AO21" s="618"/>
      <c r="AP21" s="608" t="s">
        <v>275</v>
      </c>
      <c r="AQ21" s="623"/>
      <c r="AR21" s="623"/>
      <c r="AS21" s="623"/>
      <c r="AT21" s="623"/>
      <c r="AU21" s="623"/>
      <c r="AV21" s="623"/>
      <c r="AW21" s="623"/>
      <c r="AX21" s="623"/>
      <c r="AY21" s="623"/>
      <c r="AZ21" s="623"/>
      <c r="BA21" s="623"/>
      <c r="BB21" s="623"/>
      <c r="BC21" s="623"/>
      <c r="BD21" s="623"/>
      <c r="BE21" s="623"/>
      <c r="BF21" s="624"/>
      <c r="BG21" s="611" t="s">
        <v>224</v>
      </c>
      <c r="BH21" s="612"/>
      <c r="BI21" s="612"/>
      <c r="BJ21" s="612"/>
      <c r="BK21" s="612"/>
      <c r="BL21" s="612"/>
      <c r="BM21" s="612"/>
      <c r="BN21" s="613"/>
      <c r="BO21" s="614" t="s">
        <v>224</v>
      </c>
      <c r="BP21" s="614"/>
      <c r="BQ21" s="614"/>
      <c r="BR21" s="614"/>
      <c r="BS21" s="620" t="s">
        <v>224</v>
      </c>
      <c r="BT21" s="612"/>
      <c r="BU21" s="612"/>
      <c r="BV21" s="612"/>
      <c r="BW21" s="612"/>
      <c r="BX21" s="612"/>
      <c r="BY21" s="612"/>
      <c r="BZ21" s="612"/>
      <c r="CA21" s="612"/>
      <c r="CB21" s="621"/>
      <c r="CD21" s="628"/>
      <c r="CE21" s="629"/>
      <c r="CF21" s="629"/>
      <c r="CG21" s="629"/>
      <c r="CH21" s="629"/>
      <c r="CI21" s="629"/>
      <c r="CJ21" s="629"/>
      <c r="CK21" s="629"/>
      <c r="CL21" s="629"/>
      <c r="CM21" s="629"/>
      <c r="CN21" s="629"/>
      <c r="CO21" s="629"/>
      <c r="CP21" s="629"/>
      <c r="CQ21" s="630"/>
      <c r="CR21" s="631"/>
      <c r="CS21" s="626"/>
      <c r="CT21" s="626"/>
      <c r="CU21" s="626"/>
      <c r="CV21" s="626"/>
      <c r="CW21" s="626"/>
      <c r="CX21" s="626"/>
      <c r="CY21" s="632"/>
      <c r="CZ21" s="633"/>
      <c r="DA21" s="633"/>
      <c r="DB21" s="633"/>
      <c r="DC21" s="633"/>
      <c r="DD21" s="625"/>
      <c r="DE21" s="626"/>
      <c r="DF21" s="626"/>
      <c r="DG21" s="626"/>
      <c r="DH21" s="626"/>
      <c r="DI21" s="626"/>
      <c r="DJ21" s="626"/>
      <c r="DK21" s="626"/>
      <c r="DL21" s="626"/>
      <c r="DM21" s="626"/>
      <c r="DN21" s="626"/>
      <c r="DO21" s="626"/>
      <c r="DP21" s="632"/>
      <c r="DQ21" s="625"/>
      <c r="DR21" s="626"/>
      <c r="DS21" s="626"/>
      <c r="DT21" s="626"/>
      <c r="DU21" s="626"/>
      <c r="DV21" s="626"/>
      <c r="DW21" s="626"/>
      <c r="DX21" s="626"/>
      <c r="DY21" s="626"/>
      <c r="DZ21" s="626"/>
      <c r="EA21" s="626"/>
      <c r="EB21" s="626"/>
      <c r="EC21" s="627"/>
    </row>
    <row r="22" spans="2:133" ht="11.25" customHeight="1" x14ac:dyDescent="0.15">
      <c r="B22" s="608" t="s">
        <v>276</v>
      </c>
      <c r="C22" s="609"/>
      <c r="D22" s="609"/>
      <c r="E22" s="609"/>
      <c r="F22" s="609"/>
      <c r="G22" s="609"/>
      <c r="H22" s="609"/>
      <c r="I22" s="609"/>
      <c r="J22" s="609"/>
      <c r="K22" s="609"/>
      <c r="L22" s="609"/>
      <c r="M22" s="609"/>
      <c r="N22" s="609"/>
      <c r="O22" s="609"/>
      <c r="P22" s="609"/>
      <c r="Q22" s="610"/>
      <c r="R22" s="611">
        <v>3722623</v>
      </c>
      <c r="S22" s="612"/>
      <c r="T22" s="612"/>
      <c r="U22" s="612"/>
      <c r="V22" s="612"/>
      <c r="W22" s="612"/>
      <c r="X22" s="612"/>
      <c r="Y22" s="613"/>
      <c r="Z22" s="614">
        <v>30.4</v>
      </c>
      <c r="AA22" s="614"/>
      <c r="AB22" s="614"/>
      <c r="AC22" s="614"/>
      <c r="AD22" s="615">
        <v>3262871</v>
      </c>
      <c r="AE22" s="615"/>
      <c r="AF22" s="615"/>
      <c r="AG22" s="615"/>
      <c r="AH22" s="615"/>
      <c r="AI22" s="615"/>
      <c r="AJ22" s="615"/>
      <c r="AK22" s="615"/>
      <c r="AL22" s="616">
        <v>99.7</v>
      </c>
      <c r="AM22" s="617"/>
      <c r="AN22" s="617"/>
      <c r="AO22" s="618"/>
      <c r="AP22" s="608" t="s">
        <v>277</v>
      </c>
      <c r="AQ22" s="623"/>
      <c r="AR22" s="623"/>
      <c r="AS22" s="623"/>
      <c r="AT22" s="623"/>
      <c r="AU22" s="623"/>
      <c r="AV22" s="623"/>
      <c r="AW22" s="623"/>
      <c r="AX22" s="623"/>
      <c r="AY22" s="623"/>
      <c r="AZ22" s="623"/>
      <c r="BA22" s="623"/>
      <c r="BB22" s="623"/>
      <c r="BC22" s="623"/>
      <c r="BD22" s="623"/>
      <c r="BE22" s="623"/>
      <c r="BF22" s="624"/>
      <c r="BG22" s="611" t="s">
        <v>224</v>
      </c>
      <c r="BH22" s="612"/>
      <c r="BI22" s="612"/>
      <c r="BJ22" s="612"/>
      <c r="BK22" s="612"/>
      <c r="BL22" s="612"/>
      <c r="BM22" s="612"/>
      <c r="BN22" s="613"/>
      <c r="BO22" s="614" t="s">
        <v>224</v>
      </c>
      <c r="BP22" s="614"/>
      <c r="BQ22" s="614"/>
      <c r="BR22" s="614"/>
      <c r="BS22" s="620" t="s">
        <v>224</v>
      </c>
      <c r="BT22" s="612"/>
      <c r="BU22" s="612"/>
      <c r="BV22" s="612"/>
      <c r="BW22" s="612"/>
      <c r="BX22" s="612"/>
      <c r="BY22" s="612"/>
      <c r="BZ22" s="612"/>
      <c r="CA22" s="612"/>
      <c r="CB22" s="621"/>
      <c r="CD22" s="593" t="s">
        <v>278</v>
      </c>
      <c r="CE22" s="594"/>
      <c r="CF22" s="594"/>
      <c r="CG22" s="594"/>
      <c r="CH22" s="594"/>
      <c r="CI22" s="594"/>
      <c r="CJ22" s="594"/>
      <c r="CK22" s="594"/>
      <c r="CL22" s="594"/>
      <c r="CM22" s="594"/>
      <c r="CN22" s="594"/>
      <c r="CO22" s="594"/>
      <c r="CP22" s="594"/>
      <c r="CQ22" s="594"/>
      <c r="CR22" s="594"/>
      <c r="CS22" s="594"/>
      <c r="CT22" s="594"/>
      <c r="CU22" s="594"/>
      <c r="CV22" s="594"/>
      <c r="CW22" s="594"/>
      <c r="CX22" s="594"/>
      <c r="CY22" s="594"/>
      <c r="CZ22" s="594"/>
      <c r="DA22" s="594"/>
      <c r="DB22" s="594"/>
      <c r="DC22" s="594"/>
      <c r="DD22" s="594"/>
      <c r="DE22" s="594"/>
      <c r="DF22" s="594"/>
      <c r="DG22" s="594"/>
      <c r="DH22" s="594"/>
      <c r="DI22" s="594"/>
      <c r="DJ22" s="594"/>
      <c r="DK22" s="594"/>
      <c r="DL22" s="594"/>
      <c r="DM22" s="594"/>
      <c r="DN22" s="594"/>
      <c r="DO22" s="594"/>
      <c r="DP22" s="594"/>
      <c r="DQ22" s="594"/>
      <c r="DR22" s="594"/>
      <c r="DS22" s="594"/>
      <c r="DT22" s="594"/>
      <c r="DU22" s="594"/>
      <c r="DV22" s="594"/>
      <c r="DW22" s="594"/>
      <c r="DX22" s="594"/>
      <c r="DY22" s="594"/>
      <c r="DZ22" s="594"/>
      <c r="EA22" s="594"/>
      <c r="EB22" s="594"/>
      <c r="EC22" s="595"/>
    </row>
    <row r="23" spans="2:133" ht="11.25" customHeight="1" x14ac:dyDescent="0.15">
      <c r="B23" s="608" t="s">
        <v>279</v>
      </c>
      <c r="C23" s="609"/>
      <c r="D23" s="609"/>
      <c r="E23" s="609"/>
      <c r="F23" s="609"/>
      <c r="G23" s="609"/>
      <c r="H23" s="609"/>
      <c r="I23" s="609"/>
      <c r="J23" s="609"/>
      <c r="K23" s="609"/>
      <c r="L23" s="609"/>
      <c r="M23" s="609"/>
      <c r="N23" s="609"/>
      <c r="O23" s="609"/>
      <c r="P23" s="609"/>
      <c r="Q23" s="610"/>
      <c r="R23" s="611">
        <v>908</v>
      </c>
      <c r="S23" s="612"/>
      <c r="T23" s="612"/>
      <c r="U23" s="612"/>
      <c r="V23" s="612"/>
      <c r="W23" s="612"/>
      <c r="X23" s="612"/>
      <c r="Y23" s="613"/>
      <c r="Z23" s="614">
        <v>0</v>
      </c>
      <c r="AA23" s="614"/>
      <c r="AB23" s="614"/>
      <c r="AC23" s="614"/>
      <c r="AD23" s="615">
        <v>908</v>
      </c>
      <c r="AE23" s="615"/>
      <c r="AF23" s="615"/>
      <c r="AG23" s="615"/>
      <c r="AH23" s="615"/>
      <c r="AI23" s="615"/>
      <c r="AJ23" s="615"/>
      <c r="AK23" s="615"/>
      <c r="AL23" s="616">
        <v>0</v>
      </c>
      <c r="AM23" s="617"/>
      <c r="AN23" s="617"/>
      <c r="AO23" s="618"/>
      <c r="AP23" s="608" t="s">
        <v>280</v>
      </c>
      <c r="AQ23" s="623"/>
      <c r="AR23" s="623"/>
      <c r="AS23" s="623"/>
      <c r="AT23" s="623"/>
      <c r="AU23" s="623"/>
      <c r="AV23" s="623"/>
      <c r="AW23" s="623"/>
      <c r="AX23" s="623"/>
      <c r="AY23" s="623"/>
      <c r="AZ23" s="623"/>
      <c r="BA23" s="623"/>
      <c r="BB23" s="623"/>
      <c r="BC23" s="623"/>
      <c r="BD23" s="623"/>
      <c r="BE23" s="623"/>
      <c r="BF23" s="624"/>
      <c r="BG23" s="611" t="s">
        <v>241</v>
      </c>
      <c r="BH23" s="612"/>
      <c r="BI23" s="612"/>
      <c r="BJ23" s="612"/>
      <c r="BK23" s="612"/>
      <c r="BL23" s="612"/>
      <c r="BM23" s="612"/>
      <c r="BN23" s="613"/>
      <c r="BO23" s="614" t="s">
        <v>224</v>
      </c>
      <c r="BP23" s="614"/>
      <c r="BQ23" s="614"/>
      <c r="BR23" s="614"/>
      <c r="BS23" s="620" t="s">
        <v>224</v>
      </c>
      <c r="BT23" s="612"/>
      <c r="BU23" s="612"/>
      <c r="BV23" s="612"/>
      <c r="BW23" s="612"/>
      <c r="BX23" s="612"/>
      <c r="BY23" s="612"/>
      <c r="BZ23" s="612"/>
      <c r="CA23" s="612"/>
      <c r="CB23" s="621"/>
      <c r="CD23" s="593" t="s">
        <v>218</v>
      </c>
      <c r="CE23" s="594"/>
      <c r="CF23" s="594"/>
      <c r="CG23" s="594"/>
      <c r="CH23" s="594"/>
      <c r="CI23" s="594"/>
      <c r="CJ23" s="594"/>
      <c r="CK23" s="594"/>
      <c r="CL23" s="594"/>
      <c r="CM23" s="594"/>
      <c r="CN23" s="594"/>
      <c r="CO23" s="594"/>
      <c r="CP23" s="594"/>
      <c r="CQ23" s="595"/>
      <c r="CR23" s="593" t="s">
        <v>281</v>
      </c>
      <c r="CS23" s="594"/>
      <c r="CT23" s="594"/>
      <c r="CU23" s="594"/>
      <c r="CV23" s="594"/>
      <c r="CW23" s="594"/>
      <c r="CX23" s="594"/>
      <c r="CY23" s="595"/>
      <c r="CZ23" s="593" t="s">
        <v>282</v>
      </c>
      <c r="DA23" s="594"/>
      <c r="DB23" s="594"/>
      <c r="DC23" s="595"/>
      <c r="DD23" s="593" t="s">
        <v>283</v>
      </c>
      <c r="DE23" s="594"/>
      <c r="DF23" s="594"/>
      <c r="DG23" s="594"/>
      <c r="DH23" s="594"/>
      <c r="DI23" s="594"/>
      <c r="DJ23" s="594"/>
      <c r="DK23" s="595"/>
      <c r="DL23" s="634" t="s">
        <v>284</v>
      </c>
      <c r="DM23" s="635"/>
      <c r="DN23" s="635"/>
      <c r="DO23" s="635"/>
      <c r="DP23" s="635"/>
      <c r="DQ23" s="635"/>
      <c r="DR23" s="635"/>
      <c r="DS23" s="635"/>
      <c r="DT23" s="635"/>
      <c r="DU23" s="635"/>
      <c r="DV23" s="636"/>
      <c r="DW23" s="593" t="s">
        <v>285</v>
      </c>
      <c r="DX23" s="594"/>
      <c r="DY23" s="594"/>
      <c r="DZ23" s="594"/>
      <c r="EA23" s="594"/>
      <c r="EB23" s="594"/>
      <c r="EC23" s="595"/>
    </row>
    <row r="24" spans="2:133" ht="11.25" customHeight="1" x14ac:dyDescent="0.15">
      <c r="B24" s="608" t="s">
        <v>286</v>
      </c>
      <c r="C24" s="609"/>
      <c r="D24" s="609"/>
      <c r="E24" s="609"/>
      <c r="F24" s="609"/>
      <c r="G24" s="609"/>
      <c r="H24" s="609"/>
      <c r="I24" s="609"/>
      <c r="J24" s="609"/>
      <c r="K24" s="609"/>
      <c r="L24" s="609"/>
      <c r="M24" s="609"/>
      <c r="N24" s="609"/>
      <c r="O24" s="609"/>
      <c r="P24" s="609"/>
      <c r="Q24" s="610"/>
      <c r="R24" s="611">
        <v>113980</v>
      </c>
      <c r="S24" s="612"/>
      <c r="T24" s="612"/>
      <c r="U24" s="612"/>
      <c r="V24" s="612"/>
      <c r="W24" s="612"/>
      <c r="X24" s="612"/>
      <c r="Y24" s="613"/>
      <c r="Z24" s="614">
        <v>0.9</v>
      </c>
      <c r="AA24" s="614"/>
      <c r="AB24" s="614"/>
      <c r="AC24" s="614"/>
      <c r="AD24" s="615" t="s">
        <v>224</v>
      </c>
      <c r="AE24" s="615"/>
      <c r="AF24" s="615"/>
      <c r="AG24" s="615"/>
      <c r="AH24" s="615"/>
      <c r="AI24" s="615"/>
      <c r="AJ24" s="615"/>
      <c r="AK24" s="615"/>
      <c r="AL24" s="616" t="s">
        <v>224</v>
      </c>
      <c r="AM24" s="617"/>
      <c r="AN24" s="617"/>
      <c r="AO24" s="618"/>
      <c r="AP24" s="608" t="s">
        <v>287</v>
      </c>
      <c r="AQ24" s="623"/>
      <c r="AR24" s="623"/>
      <c r="AS24" s="623"/>
      <c r="AT24" s="623"/>
      <c r="AU24" s="623"/>
      <c r="AV24" s="623"/>
      <c r="AW24" s="623"/>
      <c r="AX24" s="623"/>
      <c r="AY24" s="623"/>
      <c r="AZ24" s="623"/>
      <c r="BA24" s="623"/>
      <c r="BB24" s="623"/>
      <c r="BC24" s="623"/>
      <c r="BD24" s="623"/>
      <c r="BE24" s="623"/>
      <c r="BF24" s="624"/>
      <c r="BG24" s="611" t="s">
        <v>224</v>
      </c>
      <c r="BH24" s="612"/>
      <c r="BI24" s="612"/>
      <c r="BJ24" s="612"/>
      <c r="BK24" s="612"/>
      <c r="BL24" s="612"/>
      <c r="BM24" s="612"/>
      <c r="BN24" s="613"/>
      <c r="BO24" s="614" t="s">
        <v>224</v>
      </c>
      <c r="BP24" s="614"/>
      <c r="BQ24" s="614"/>
      <c r="BR24" s="614"/>
      <c r="BS24" s="620" t="s">
        <v>224</v>
      </c>
      <c r="BT24" s="612"/>
      <c r="BU24" s="612"/>
      <c r="BV24" s="612"/>
      <c r="BW24" s="612"/>
      <c r="BX24" s="612"/>
      <c r="BY24" s="612"/>
      <c r="BZ24" s="612"/>
      <c r="CA24" s="612"/>
      <c r="CB24" s="621"/>
      <c r="CD24" s="597" t="s">
        <v>288</v>
      </c>
      <c r="CE24" s="598"/>
      <c r="CF24" s="598"/>
      <c r="CG24" s="598"/>
      <c r="CH24" s="598"/>
      <c r="CI24" s="598"/>
      <c r="CJ24" s="598"/>
      <c r="CK24" s="598"/>
      <c r="CL24" s="598"/>
      <c r="CM24" s="598"/>
      <c r="CN24" s="598"/>
      <c r="CO24" s="598"/>
      <c r="CP24" s="598"/>
      <c r="CQ24" s="599"/>
      <c r="CR24" s="600">
        <v>2844183</v>
      </c>
      <c r="CS24" s="601"/>
      <c r="CT24" s="601"/>
      <c r="CU24" s="601"/>
      <c r="CV24" s="601"/>
      <c r="CW24" s="601"/>
      <c r="CX24" s="601"/>
      <c r="CY24" s="602"/>
      <c r="CZ24" s="605">
        <v>24.5</v>
      </c>
      <c r="DA24" s="606"/>
      <c r="DB24" s="606"/>
      <c r="DC24" s="622"/>
      <c r="DD24" s="637">
        <v>1903597</v>
      </c>
      <c r="DE24" s="601"/>
      <c r="DF24" s="601"/>
      <c r="DG24" s="601"/>
      <c r="DH24" s="601"/>
      <c r="DI24" s="601"/>
      <c r="DJ24" s="601"/>
      <c r="DK24" s="602"/>
      <c r="DL24" s="637">
        <v>1848890</v>
      </c>
      <c r="DM24" s="601"/>
      <c r="DN24" s="601"/>
      <c r="DO24" s="601"/>
      <c r="DP24" s="601"/>
      <c r="DQ24" s="601"/>
      <c r="DR24" s="601"/>
      <c r="DS24" s="601"/>
      <c r="DT24" s="601"/>
      <c r="DU24" s="601"/>
      <c r="DV24" s="602"/>
      <c r="DW24" s="605">
        <v>54</v>
      </c>
      <c r="DX24" s="606"/>
      <c r="DY24" s="606"/>
      <c r="DZ24" s="606"/>
      <c r="EA24" s="606"/>
      <c r="EB24" s="606"/>
      <c r="EC24" s="607"/>
    </row>
    <row r="25" spans="2:133" ht="11.25" customHeight="1" x14ac:dyDescent="0.15">
      <c r="B25" s="608" t="s">
        <v>289</v>
      </c>
      <c r="C25" s="609"/>
      <c r="D25" s="609"/>
      <c r="E25" s="609"/>
      <c r="F25" s="609"/>
      <c r="G25" s="609"/>
      <c r="H25" s="609"/>
      <c r="I25" s="609"/>
      <c r="J25" s="609"/>
      <c r="K25" s="609"/>
      <c r="L25" s="609"/>
      <c r="M25" s="609"/>
      <c r="N25" s="609"/>
      <c r="O25" s="609"/>
      <c r="P25" s="609"/>
      <c r="Q25" s="610"/>
      <c r="R25" s="611">
        <v>20363</v>
      </c>
      <c r="S25" s="612"/>
      <c r="T25" s="612"/>
      <c r="U25" s="612"/>
      <c r="V25" s="612"/>
      <c r="W25" s="612"/>
      <c r="X25" s="612"/>
      <c r="Y25" s="613"/>
      <c r="Z25" s="614">
        <v>0.2</v>
      </c>
      <c r="AA25" s="614"/>
      <c r="AB25" s="614"/>
      <c r="AC25" s="614"/>
      <c r="AD25" s="615">
        <v>2401</v>
      </c>
      <c r="AE25" s="615"/>
      <c r="AF25" s="615"/>
      <c r="AG25" s="615"/>
      <c r="AH25" s="615"/>
      <c r="AI25" s="615"/>
      <c r="AJ25" s="615"/>
      <c r="AK25" s="615"/>
      <c r="AL25" s="616">
        <v>0.1</v>
      </c>
      <c r="AM25" s="617"/>
      <c r="AN25" s="617"/>
      <c r="AO25" s="618"/>
      <c r="AP25" s="608" t="s">
        <v>290</v>
      </c>
      <c r="AQ25" s="623"/>
      <c r="AR25" s="623"/>
      <c r="AS25" s="623"/>
      <c r="AT25" s="623"/>
      <c r="AU25" s="623"/>
      <c r="AV25" s="623"/>
      <c r="AW25" s="623"/>
      <c r="AX25" s="623"/>
      <c r="AY25" s="623"/>
      <c r="AZ25" s="623"/>
      <c r="BA25" s="623"/>
      <c r="BB25" s="623"/>
      <c r="BC25" s="623"/>
      <c r="BD25" s="623"/>
      <c r="BE25" s="623"/>
      <c r="BF25" s="624"/>
      <c r="BG25" s="611" t="s">
        <v>224</v>
      </c>
      <c r="BH25" s="612"/>
      <c r="BI25" s="612"/>
      <c r="BJ25" s="612"/>
      <c r="BK25" s="612"/>
      <c r="BL25" s="612"/>
      <c r="BM25" s="612"/>
      <c r="BN25" s="613"/>
      <c r="BO25" s="614" t="s">
        <v>224</v>
      </c>
      <c r="BP25" s="614"/>
      <c r="BQ25" s="614"/>
      <c r="BR25" s="614"/>
      <c r="BS25" s="620" t="s">
        <v>224</v>
      </c>
      <c r="BT25" s="612"/>
      <c r="BU25" s="612"/>
      <c r="BV25" s="612"/>
      <c r="BW25" s="612"/>
      <c r="BX25" s="612"/>
      <c r="BY25" s="612"/>
      <c r="BZ25" s="612"/>
      <c r="CA25" s="612"/>
      <c r="CB25" s="621"/>
      <c r="CD25" s="608" t="s">
        <v>291</v>
      </c>
      <c r="CE25" s="609"/>
      <c r="CF25" s="609"/>
      <c r="CG25" s="609"/>
      <c r="CH25" s="609"/>
      <c r="CI25" s="609"/>
      <c r="CJ25" s="609"/>
      <c r="CK25" s="609"/>
      <c r="CL25" s="609"/>
      <c r="CM25" s="609"/>
      <c r="CN25" s="609"/>
      <c r="CO25" s="609"/>
      <c r="CP25" s="609"/>
      <c r="CQ25" s="610"/>
      <c r="CR25" s="611">
        <v>808968</v>
      </c>
      <c r="CS25" s="640"/>
      <c r="CT25" s="640"/>
      <c r="CU25" s="640"/>
      <c r="CV25" s="640"/>
      <c r="CW25" s="640"/>
      <c r="CX25" s="640"/>
      <c r="CY25" s="641"/>
      <c r="CZ25" s="616">
        <v>7</v>
      </c>
      <c r="DA25" s="638"/>
      <c r="DB25" s="638"/>
      <c r="DC25" s="642"/>
      <c r="DD25" s="620">
        <v>765965</v>
      </c>
      <c r="DE25" s="640"/>
      <c r="DF25" s="640"/>
      <c r="DG25" s="640"/>
      <c r="DH25" s="640"/>
      <c r="DI25" s="640"/>
      <c r="DJ25" s="640"/>
      <c r="DK25" s="641"/>
      <c r="DL25" s="620">
        <v>740313</v>
      </c>
      <c r="DM25" s="640"/>
      <c r="DN25" s="640"/>
      <c r="DO25" s="640"/>
      <c r="DP25" s="640"/>
      <c r="DQ25" s="640"/>
      <c r="DR25" s="640"/>
      <c r="DS25" s="640"/>
      <c r="DT25" s="640"/>
      <c r="DU25" s="640"/>
      <c r="DV25" s="641"/>
      <c r="DW25" s="616">
        <v>21.6</v>
      </c>
      <c r="DX25" s="638"/>
      <c r="DY25" s="638"/>
      <c r="DZ25" s="638"/>
      <c r="EA25" s="638"/>
      <c r="EB25" s="638"/>
      <c r="EC25" s="639"/>
    </row>
    <row r="26" spans="2:133" ht="11.25" customHeight="1" x14ac:dyDescent="0.15">
      <c r="B26" s="608" t="s">
        <v>292</v>
      </c>
      <c r="C26" s="609"/>
      <c r="D26" s="609"/>
      <c r="E26" s="609"/>
      <c r="F26" s="609"/>
      <c r="G26" s="609"/>
      <c r="H26" s="609"/>
      <c r="I26" s="609"/>
      <c r="J26" s="609"/>
      <c r="K26" s="609"/>
      <c r="L26" s="609"/>
      <c r="M26" s="609"/>
      <c r="N26" s="609"/>
      <c r="O26" s="609"/>
      <c r="P26" s="609"/>
      <c r="Q26" s="610"/>
      <c r="R26" s="611">
        <v>8724</v>
      </c>
      <c r="S26" s="612"/>
      <c r="T26" s="612"/>
      <c r="U26" s="612"/>
      <c r="V26" s="612"/>
      <c r="W26" s="612"/>
      <c r="X26" s="612"/>
      <c r="Y26" s="613"/>
      <c r="Z26" s="614">
        <v>0.1</v>
      </c>
      <c r="AA26" s="614"/>
      <c r="AB26" s="614"/>
      <c r="AC26" s="614"/>
      <c r="AD26" s="615" t="s">
        <v>224</v>
      </c>
      <c r="AE26" s="615"/>
      <c r="AF26" s="615"/>
      <c r="AG26" s="615"/>
      <c r="AH26" s="615"/>
      <c r="AI26" s="615"/>
      <c r="AJ26" s="615"/>
      <c r="AK26" s="615"/>
      <c r="AL26" s="616" t="s">
        <v>224</v>
      </c>
      <c r="AM26" s="617"/>
      <c r="AN26" s="617"/>
      <c r="AO26" s="618"/>
      <c r="AP26" s="608" t="s">
        <v>293</v>
      </c>
      <c r="AQ26" s="623"/>
      <c r="AR26" s="623"/>
      <c r="AS26" s="623"/>
      <c r="AT26" s="623"/>
      <c r="AU26" s="623"/>
      <c r="AV26" s="623"/>
      <c r="AW26" s="623"/>
      <c r="AX26" s="623"/>
      <c r="AY26" s="623"/>
      <c r="AZ26" s="623"/>
      <c r="BA26" s="623"/>
      <c r="BB26" s="623"/>
      <c r="BC26" s="623"/>
      <c r="BD26" s="623"/>
      <c r="BE26" s="623"/>
      <c r="BF26" s="624"/>
      <c r="BG26" s="611" t="s">
        <v>224</v>
      </c>
      <c r="BH26" s="612"/>
      <c r="BI26" s="612"/>
      <c r="BJ26" s="612"/>
      <c r="BK26" s="612"/>
      <c r="BL26" s="612"/>
      <c r="BM26" s="612"/>
      <c r="BN26" s="613"/>
      <c r="BO26" s="614" t="s">
        <v>224</v>
      </c>
      <c r="BP26" s="614"/>
      <c r="BQ26" s="614"/>
      <c r="BR26" s="614"/>
      <c r="BS26" s="620" t="s">
        <v>224</v>
      </c>
      <c r="BT26" s="612"/>
      <c r="BU26" s="612"/>
      <c r="BV26" s="612"/>
      <c r="BW26" s="612"/>
      <c r="BX26" s="612"/>
      <c r="BY26" s="612"/>
      <c r="BZ26" s="612"/>
      <c r="CA26" s="612"/>
      <c r="CB26" s="621"/>
      <c r="CD26" s="608" t="s">
        <v>294</v>
      </c>
      <c r="CE26" s="609"/>
      <c r="CF26" s="609"/>
      <c r="CG26" s="609"/>
      <c r="CH26" s="609"/>
      <c r="CI26" s="609"/>
      <c r="CJ26" s="609"/>
      <c r="CK26" s="609"/>
      <c r="CL26" s="609"/>
      <c r="CM26" s="609"/>
      <c r="CN26" s="609"/>
      <c r="CO26" s="609"/>
      <c r="CP26" s="609"/>
      <c r="CQ26" s="610"/>
      <c r="CR26" s="611">
        <v>490684</v>
      </c>
      <c r="CS26" s="612"/>
      <c r="CT26" s="612"/>
      <c r="CU26" s="612"/>
      <c r="CV26" s="612"/>
      <c r="CW26" s="612"/>
      <c r="CX26" s="612"/>
      <c r="CY26" s="613"/>
      <c r="CZ26" s="616">
        <v>4.2</v>
      </c>
      <c r="DA26" s="638"/>
      <c r="DB26" s="638"/>
      <c r="DC26" s="642"/>
      <c r="DD26" s="620">
        <v>458913</v>
      </c>
      <c r="DE26" s="612"/>
      <c r="DF26" s="612"/>
      <c r="DG26" s="612"/>
      <c r="DH26" s="612"/>
      <c r="DI26" s="612"/>
      <c r="DJ26" s="612"/>
      <c r="DK26" s="613"/>
      <c r="DL26" s="620" t="s">
        <v>241</v>
      </c>
      <c r="DM26" s="612"/>
      <c r="DN26" s="612"/>
      <c r="DO26" s="612"/>
      <c r="DP26" s="612"/>
      <c r="DQ26" s="612"/>
      <c r="DR26" s="612"/>
      <c r="DS26" s="612"/>
      <c r="DT26" s="612"/>
      <c r="DU26" s="612"/>
      <c r="DV26" s="613"/>
      <c r="DW26" s="616" t="s">
        <v>224</v>
      </c>
      <c r="DX26" s="638"/>
      <c r="DY26" s="638"/>
      <c r="DZ26" s="638"/>
      <c r="EA26" s="638"/>
      <c r="EB26" s="638"/>
      <c r="EC26" s="639"/>
    </row>
    <row r="27" spans="2:133" ht="11.25" customHeight="1" x14ac:dyDescent="0.15">
      <c r="B27" s="608" t="s">
        <v>295</v>
      </c>
      <c r="C27" s="609"/>
      <c r="D27" s="609"/>
      <c r="E27" s="609"/>
      <c r="F27" s="609"/>
      <c r="G27" s="609"/>
      <c r="H27" s="609"/>
      <c r="I27" s="609"/>
      <c r="J27" s="609"/>
      <c r="K27" s="609"/>
      <c r="L27" s="609"/>
      <c r="M27" s="609"/>
      <c r="N27" s="609"/>
      <c r="O27" s="609"/>
      <c r="P27" s="609"/>
      <c r="Q27" s="610"/>
      <c r="R27" s="611">
        <v>2273126</v>
      </c>
      <c r="S27" s="612"/>
      <c r="T27" s="612"/>
      <c r="U27" s="612"/>
      <c r="V27" s="612"/>
      <c r="W27" s="612"/>
      <c r="X27" s="612"/>
      <c r="Y27" s="613"/>
      <c r="Z27" s="614">
        <v>18.600000000000001</v>
      </c>
      <c r="AA27" s="614"/>
      <c r="AB27" s="614"/>
      <c r="AC27" s="614"/>
      <c r="AD27" s="615" t="s">
        <v>224</v>
      </c>
      <c r="AE27" s="615"/>
      <c r="AF27" s="615"/>
      <c r="AG27" s="615"/>
      <c r="AH27" s="615"/>
      <c r="AI27" s="615"/>
      <c r="AJ27" s="615"/>
      <c r="AK27" s="615"/>
      <c r="AL27" s="616" t="s">
        <v>224</v>
      </c>
      <c r="AM27" s="617"/>
      <c r="AN27" s="617"/>
      <c r="AO27" s="618"/>
      <c r="AP27" s="608" t="s">
        <v>296</v>
      </c>
      <c r="AQ27" s="609"/>
      <c r="AR27" s="609"/>
      <c r="AS27" s="609"/>
      <c r="AT27" s="609"/>
      <c r="AU27" s="609"/>
      <c r="AV27" s="609"/>
      <c r="AW27" s="609"/>
      <c r="AX27" s="609"/>
      <c r="AY27" s="609"/>
      <c r="AZ27" s="609"/>
      <c r="BA27" s="609"/>
      <c r="BB27" s="609"/>
      <c r="BC27" s="609"/>
      <c r="BD27" s="609"/>
      <c r="BE27" s="609"/>
      <c r="BF27" s="610"/>
      <c r="BG27" s="611">
        <v>877749</v>
      </c>
      <c r="BH27" s="612"/>
      <c r="BI27" s="612"/>
      <c r="BJ27" s="612"/>
      <c r="BK27" s="612"/>
      <c r="BL27" s="612"/>
      <c r="BM27" s="612"/>
      <c r="BN27" s="613"/>
      <c r="BO27" s="614">
        <v>100</v>
      </c>
      <c r="BP27" s="614"/>
      <c r="BQ27" s="614"/>
      <c r="BR27" s="614"/>
      <c r="BS27" s="620" t="s">
        <v>224</v>
      </c>
      <c r="BT27" s="612"/>
      <c r="BU27" s="612"/>
      <c r="BV27" s="612"/>
      <c r="BW27" s="612"/>
      <c r="BX27" s="612"/>
      <c r="BY27" s="612"/>
      <c r="BZ27" s="612"/>
      <c r="CA27" s="612"/>
      <c r="CB27" s="621"/>
      <c r="CD27" s="608" t="s">
        <v>297</v>
      </c>
      <c r="CE27" s="609"/>
      <c r="CF27" s="609"/>
      <c r="CG27" s="609"/>
      <c r="CH27" s="609"/>
      <c r="CI27" s="609"/>
      <c r="CJ27" s="609"/>
      <c r="CK27" s="609"/>
      <c r="CL27" s="609"/>
      <c r="CM27" s="609"/>
      <c r="CN27" s="609"/>
      <c r="CO27" s="609"/>
      <c r="CP27" s="609"/>
      <c r="CQ27" s="610"/>
      <c r="CR27" s="611">
        <v>1247518</v>
      </c>
      <c r="CS27" s="640"/>
      <c r="CT27" s="640"/>
      <c r="CU27" s="640"/>
      <c r="CV27" s="640"/>
      <c r="CW27" s="640"/>
      <c r="CX27" s="640"/>
      <c r="CY27" s="641"/>
      <c r="CZ27" s="616">
        <v>10.7</v>
      </c>
      <c r="DA27" s="638"/>
      <c r="DB27" s="638"/>
      <c r="DC27" s="642"/>
      <c r="DD27" s="620">
        <v>349935</v>
      </c>
      <c r="DE27" s="640"/>
      <c r="DF27" s="640"/>
      <c r="DG27" s="640"/>
      <c r="DH27" s="640"/>
      <c r="DI27" s="640"/>
      <c r="DJ27" s="640"/>
      <c r="DK27" s="641"/>
      <c r="DL27" s="620">
        <v>320880</v>
      </c>
      <c r="DM27" s="640"/>
      <c r="DN27" s="640"/>
      <c r="DO27" s="640"/>
      <c r="DP27" s="640"/>
      <c r="DQ27" s="640"/>
      <c r="DR27" s="640"/>
      <c r="DS27" s="640"/>
      <c r="DT27" s="640"/>
      <c r="DU27" s="640"/>
      <c r="DV27" s="641"/>
      <c r="DW27" s="616">
        <v>9.4</v>
      </c>
      <c r="DX27" s="638"/>
      <c r="DY27" s="638"/>
      <c r="DZ27" s="638"/>
      <c r="EA27" s="638"/>
      <c r="EB27" s="638"/>
      <c r="EC27" s="639"/>
    </row>
    <row r="28" spans="2:133" ht="11.25" customHeight="1" x14ac:dyDescent="0.15">
      <c r="B28" s="645" t="s">
        <v>298</v>
      </c>
      <c r="C28" s="646"/>
      <c r="D28" s="646"/>
      <c r="E28" s="646"/>
      <c r="F28" s="646"/>
      <c r="G28" s="646"/>
      <c r="H28" s="646"/>
      <c r="I28" s="646"/>
      <c r="J28" s="646"/>
      <c r="K28" s="646"/>
      <c r="L28" s="646"/>
      <c r="M28" s="646"/>
      <c r="N28" s="646"/>
      <c r="O28" s="646"/>
      <c r="P28" s="646"/>
      <c r="Q28" s="647"/>
      <c r="R28" s="611" t="s">
        <v>224</v>
      </c>
      <c r="S28" s="612"/>
      <c r="T28" s="612"/>
      <c r="U28" s="612"/>
      <c r="V28" s="612"/>
      <c r="W28" s="612"/>
      <c r="X28" s="612"/>
      <c r="Y28" s="613"/>
      <c r="Z28" s="614" t="s">
        <v>241</v>
      </c>
      <c r="AA28" s="614"/>
      <c r="AB28" s="614"/>
      <c r="AC28" s="614"/>
      <c r="AD28" s="615" t="s">
        <v>224</v>
      </c>
      <c r="AE28" s="615"/>
      <c r="AF28" s="615"/>
      <c r="AG28" s="615"/>
      <c r="AH28" s="615"/>
      <c r="AI28" s="615"/>
      <c r="AJ28" s="615"/>
      <c r="AK28" s="615"/>
      <c r="AL28" s="616" t="s">
        <v>224</v>
      </c>
      <c r="AM28" s="617"/>
      <c r="AN28" s="617"/>
      <c r="AO28" s="618"/>
      <c r="AP28" s="628"/>
      <c r="AQ28" s="629"/>
      <c r="AR28" s="629"/>
      <c r="AS28" s="629"/>
      <c r="AT28" s="629"/>
      <c r="AU28" s="629"/>
      <c r="AV28" s="629"/>
      <c r="AW28" s="629"/>
      <c r="AX28" s="629"/>
      <c r="AY28" s="629"/>
      <c r="AZ28" s="629"/>
      <c r="BA28" s="629"/>
      <c r="BB28" s="629"/>
      <c r="BC28" s="629"/>
      <c r="BD28" s="629"/>
      <c r="BE28" s="629"/>
      <c r="BF28" s="630"/>
      <c r="BG28" s="611"/>
      <c r="BH28" s="612"/>
      <c r="BI28" s="612"/>
      <c r="BJ28" s="612"/>
      <c r="BK28" s="612"/>
      <c r="BL28" s="612"/>
      <c r="BM28" s="612"/>
      <c r="BN28" s="613"/>
      <c r="BO28" s="614"/>
      <c r="BP28" s="614"/>
      <c r="BQ28" s="614"/>
      <c r="BR28" s="614"/>
      <c r="BS28" s="615"/>
      <c r="BT28" s="615"/>
      <c r="BU28" s="615"/>
      <c r="BV28" s="615"/>
      <c r="BW28" s="615"/>
      <c r="BX28" s="615"/>
      <c r="BY28" s="615"/>
      <c r="BZ28" s="615"/>
      <c r="CA28" s="615"/>
      <c r="CB28" s="619"/>
      <c r="CD28" s="608" t="s">
        <v>299</v>
      </c>
      <c r="CE28" s="609"/>
      <c r="CF28" s="609"/>
      <c r="CG28" s="609"/>
      <c r="CH28" s="609"/>
      <c r="CI28" s="609"/>
      <c r="CJ28" s="609"/>
      <c r="CK28" s="609"/>
      <c r="CL28" s="609"/>
      <c r="CM28" s="609"/>
      <c r="CN28" s="609"/>
      <c r="CO28" s="609"/>
      <c r="CP28" s="609"/>
      <c r="CQ28" s="610"/>
      <c r="CR28" s="611">
        <v>787697</v>
      </c>
      <c r="CS28" s="612"/>
      <c r="CT28" s="612"/>
      <c r="CU28" s="612"/>
      <c r="CV28" s="612"/>
      <c r="CW28" s="612"/>
      <c r="CX28" s="612"/>
      <c r="CY28" s="613"/>
      <c r="CZ28" s="616">
        <v>6.8</v>
      </c>
      <c r="DA28" s="638"/>
      <c r="DB28" s="638"/>
      <c r="DC28" s="642"/>
      <c r="DD28" s="620">
        <v>787697</v>
      </c>
      <c r="DE28" s="612"/>
      <c r="DF28" s="612"/>
      <c r="DG28" s="612"/>
      <c r="DH28" s="612"/>
      <c r="DI28" s="612"/>
      <c r="DJ28" s="612"/>
      <c r="DK28" s="613"/>
      <c r="DL28" s="620">
        <v>787697</v>
      </c>
      <c r="DM28" s="612"/>
      <c r="DN28" s="612"/>
      <c r="DO28" s="612"/>
      <c r="DP28" s="612"/>
      <c r="DQ28" s="612"/>
      <c r="DR28" s="612"/>
      <c r="DS28" s="612"/>
      <c r="DT28" s="612"/>
      <c r="DU28" s="612"/>
      <c r="DV28" s="613"/>
      <c r="DW28" s="616">
        <v>23</v>
      </c>
      <c r="DX28" s="638"/>
      <c r="DY28" s="638"/>
      <c r="DZ28" s="638"/>
      <c r="EA28" s="638"/>
      <c r="EB28" s="638"/>
      <c r="EC28" s="639"/>
    </row>
    <row r="29" spans="2:133" ht="11.25" customHeight="1" x14ac:dyDescent="0.15">
      <c r="B29" s="608" t="s">
        <v>300</v>
      </c>
      <c r="C29" s="609"/>
      <c r="D29" s="609"/>
      <c r="E29" s="609"/>
      <c r="F29" s="609"/>
      <c r="G29" s="609"/>
      <c r="H29" s="609"/>
      <c r="I29" s="609"/>
      <c r="J29" s="609"/>
      <c r="K29" s="609"/>
      <c r="L29" s="609"/>
      <c r="M29" s="609"/>
      <c r="N29" s="609"/>
      <c r="O29" s="609"/>
      <c r="P29" s="609"/>
      <c r="Q29" s="610"/>
      <c r="R29" s="611">
        <v>3137632</v>
      </c>
      <c r="S29" s="612"/>
      <c r="T29" s="612"/>
      <c r="U29" s="612"/>
      <c r="V29" s="612"/>
      <c r="W29" s="612"/>
      <c r="X29" s="612"/>
      <c r="Y29" s="613"/>
      <c r="Z29" s="614">
        <v>25.7</v>
      </c>
      <c r="AA29" s="614"/>
      <c r="AB29" s="614"/>
      <c r="AC29" s="614"/>
      <c r="AD29" s="615" t="s">
        <v>224</v>
      </c>
      <c r="AE29" s="615"/>
      <c r="AF29" s="615"/>
      <c r="AG29" s="615"/>
      <c r="AH29" s="615"/>
      <c r="AI29" s="615"/>
      <c r="AJ29" s="615"/>
      <c r="AK29" s="615"/>
      <c r="AL29" s="616" t="s">
        <v>224</v>
      </c>
      <c r="AM29" s="617"/>
      <c r="AN29" s="617"/>
      <c r="AO29" s="618"/>
      <c r="AP29" s="593" t="s">
        <v>218</v>
      </c>
      <c r="AQ29" s="594"/>
      <c r="AR29" s="594"/>
      <c r="AS29" s="594"/>
      <c r="AT29" s="594"/>
      <c r="AU29" s="594"/>
      <c r="AV29" s="594"/>
      <c r="AW29" s="594"/>
      <c r="AX29" s="594"/>
      <c r="AY29" s="594"/>
      <c r="AZ29" s="594"/>
      <c r="BA29" s="594"/>
      <c r="BB29" s="594"/>
      <c r="BC29" s="594"/>
      <c r="BD29" s="594"/>
      <c r="BE29" s="594"/>
      <c r="BF29" s="595"/>
      <c r="BG29" s="593" t="s">
        <v>301</v>
      </c>
      <c r="BH29" s="643"/>
      <c r="BI29" s="643"/>
      <c r="BJ29" s="643"/>
      <c r="BK29" s="643"/>
      <c r="BL29" s="643"/>
      <c r="BM29" s="643"/>
      <c r="BN29" s="643"/>
      <c r="BO29" s="643"/>
      <c r="BP29" s="643"/>
      <c r="BQ29" s="644"/>
      <c r="BR29" s="593" t="s">
        <v>302</v>
      </c>
      <c r="BS29" s="643"/>
      <c r="BT29" s="643"/>
      <c r="BU29" s="643"/>
      <c r="BV29" s="643"/>
      <c r="BW29" s="643"/>
      <c r="BX29" s="643"/>
      <c r="BY29" s="643"/>
      <c r="BZ29" s="643"/>
      <c r="CA29" s="643"/>
      <c r="CB29" s="644"/>
      <c r="CD29" s="662" t="s">
        <v>303</v>
      </c>
      <c r="CE29" s="663"/>
      <c r="CF29" s="608" t="s">
        <v>304</v>
      </c>
      <c r="CG29" s="609"/>
      <c r="CH29" s="609"/>
      <c r="CI29" s="609"/>
      <c r="CJ29" s="609"/>
      <c r="CK29" s="609"/>
      <c r="CL29" s="609"/>
      <c r="CM29" s="609"/>
      <c r="CN29" s="609"/>
      <c r="CO29" s="609"/>
      <c r="CP29" s="609"/>
      <c r="CQ29" s="610"/>
      <c r="CR29" s="611">
        <v>787697</v>
      </c>
      <c r="CS29" s="640"/>
      <c r="CT29" s="640"/>
      <c r="CU29" s="640"/>
      <c r="CV29" s="640"/>
      <c r="CW29" s="640"/>
      <c r="CX29" s="640"/>
      <c r="CY29" s="641"/>
      <c r="CZ29" s="616">
        <v>6.8</v>
      </c>
      <c r="DA29" s="638"/>
      <c r="DB29" s="638"/>
      <c r="DC29" s="642"/>
      <c r="DD29" s="620">
        <v>787697</v>
      </c>
      <c r="DE29" s="640"/>
      <c r="DF29" s="640"/>
      <c r="DG29" s="640"/>
      <c r="DH29" s="640"/>
      <c r="DI29" s="640"/>
      <c r="DJ29" s="640"/>
      <c r="DK29" s="641"/>
      <c r="DL29" s="620">
        <v>787697</v>
      </c>
      <c r="DM29" s="640"/>
      <c r="DN29" s="640"/>
      <c r="DO29" s="640"/>
      <c r="DP29" s="640"/>
      <c r="DQ29" s="640"/>
      <c r="DR29" s="640"/>
      <c r="DS29" s="640"/>
      <c r="DT29" s="640"/>
      <c r="DU29" s="640"/>
      <c r="DV29" s="641"/>
      <c r="DW29" s="616">
        <v>23</v>
      </c>
      <c r="DX29" s="638"/>
      <c r="DY29" s="638"/>
      <c r="DZ29" s="638"/>
      <c r="EA29" s="638"/>
      <c r="EB29" s="638"/>
      <c r="EC29" s="639"/>
    </row>
    <row r="30" spans="2:133" ht="11.25" customHeight="1" x14ac:dyDescent="0.15">
      <c r="B30" s="608" t="s">
        <v>305</v>
      </c>
      <c r="C30" s="609"/>
      <c r="D30" s="609"/>
      <c r="E30" s="609"/>
      <c r="F30" s="609"/>
      <c r="G30" s="609"/>
      <c r="H30" s="609"/>
      <c r="I30" s="609"/>
      <c r="J30" s="609"/>
      <c r="K30" s="609"/>
      <c r="L30" s="609"/>
      <c r="M30" s="609"/>
      <c r="N30" s="609"/>
      <c r="O30" s="609"/>
      <c r="P30" s="609"/>
      <c r="Q30" s="610"/>
      <c r="R30" s="611">
        <v>8501</v>
      </c>
      <c r="S30" s="612"/>
      <c r="T30" s="612"/>
      <c r="U30" s="612"/>
      <c r="V30" s="612"/>
      <c r="W30" s="612"/>
      <c r="X30" s="612"/>
      <c r="Y30" s="613"/>
      <c r="Z30" s="614">
        <v>0.1</v>
      </c>
      <c r="AA30" s="614"/>
      <c r="AB30" s="614"/>
      <c r="AC30" s="614"/>
      <c r="AD30" s="615">
        <v>7109</v>
      </c>
      <c r="AE30" s="615"/>
      <c r="AF30" s="615"/>
      <c r="AG30" s="615"/>
      <c r="AH30" s="615"/>
      <c r="AI30" s="615"/>
      <c r="AJ30" s="615"/>
      <c r="AK30" s="615"/>
      <c r="AL30" s="616">
        <v>0.2</v>
      </c>
      <c r="AM30" s="617"/>
      <c r="AN30" s="617"/>
      <c r="AO30" s="618"/>
      <c r="AP30" s="648" t="s">
        <v>306</v>
      </c>
      <c r="AQ30" s="649"/>
      <c r="AR30" s="649"/>
      <c r="AS30" s="649"/>
      <c r="AT30" s="654" t="s">
        <v>307</v>
      </c>
      <c r="AU30" s="198"/>
      <c r="AV30" s="198"/>
      <c r="AW30" s="198"/>
      <c r="AX30" s="597" t="s">
        <v>184</v>
      </c>
      <c r="AY30" s="598"/>
      <c r="AZ30" s="598"/>
      <c r="BA30" s="598"/>
      <c r="BB30" s="598"/>
      <c r="BC30" s="598"/>
      <c r="BD30" s="598"/>
      <c r="BE30" s="598"/>
      <c r="BF30" s="599"/>
      <c r="BG30" s="659">
        <v>98.8</v>
      </c>
      <c r="BH30" s="660"/>
      <c r="BI30" s="660"/>
      <c r="BJ30" s="660"/>
      <c r="BK30" s="660"/>
      <c r="BL30" s="660"/>
      <c r="BM30" s="606">
        <v>90.6</v>
      </c>
      <c r="BN30" s="660"/>
      <c r="BO30" s="660"/>
      <c r="BP30" s="660"/>
      <c r="BQ30" s="661"/>
      <c r="BR30" s="659">
        <v>98.6</v>
      </c>
      <c r="BS30" s="660"/>
      <c r="BT30" s="660"/>
      <c r="BU30" s="660"/>
      <c r="BV30" s="660"/>
      <c r="BW30" s="660"/>
      <c r="BX30" s="606">
        <v>89.8</v>
      </c>
      <c r="BY30" s="660"/>
      <c r="BZ30" s="660"/>
      <c r="CA30" s="660"/>
      <c r="CB30" s="661"/>
      <c r="CD30" s="664"/>
      <c r="CE30" s="665"/>
      <c r="CF30" s="608" t="s">
        <v>308</v>
      </c>
      <c r="CG30" s="609"/>
      <c r="CH30" s="609"/>
      <c r="CI30" s="609"/>
      <c r="CJ30" s="609"/>
      <c r="CK30" s="609"/>
      <c r="CL30" s="609"/>
      <c r="CM30" s="609"/>
      <c r="CN30" s="609"/>
      <c r="CO30" s="609"/>
      <c r="CP30" s="609"/>
      <c r="CQ30" s="610"/>
      <c r="CR30" s="611">
        <v>740898</v>
      </c>
      <c r="CS30" s="612"/>
      <c r="CT30" s="612"/>
      <c r="CU30" s="612"/>
      <c r="CV30" s="612"/>
      <c r="CW30" s="612"/>
      <c r="CX30" s="612"/>
      <c r="CY30" s="613"/>
      <c r="CZ30" s="616">
        <v>6.4</v>
      </c>
      <c r="DA30" s="638"/>
      <c r="DB30" s="638"/>
      <c r="DC30" s="642"/>
      <c r="DD30" s="620">
        <v>740898</v>
      </c>
      <c r="DE30" s="612"/>
      <c r="DF30" s="612"/>
      <c r="DG30" s="612"/>
      <c r="DH30" s="612"/>
      <c r="DI30" s="612"/>
      <c r="DJ30" s="612"/>
      <c r="DK30" s="613"/>
      <c r="DL30" s="620">
        <v>740898</v>
      </c>
      <c r="DM30" s="612"/>
      <c r="DN30" s="612"/>
      <c r="DO30" s="612"/>
      <c r="DP30" s="612"/>
      <c r="DQ30" s="612"/>
      <c r="DR30" s="612"/>
      <c r="DS30" s="612"/>
      <c r="DT30" s="612"/>
      <c r="DU30" s="612"/>
      <c r="DV30" s="613"/>
      <c r="DW30" s="616">
        <v>21.6</v>
      </c>
      <c r="DX30" s="638"/>
      <c r="DY30" s="638"/>
      <c r="DZ30" s="638"/>
      <c r="EA30" s="638"/>
      <c r="EB30" s="638"/>
      <c r="EC30" s="639"/>
    </row>
    <row r="31" spans="2:133" ht="11.25" customHeight="1" x14ac:dyDescent="0.15">
      <c r="B31" s="608" t="s">
        <v>309</v>
      </c>
      <c r="C31" s="609"/>
      <c r="D31" s="609"/>
      <c r="E31" s="609"/>
      <c r="F31" s="609"/>
      <c r="G31" s="609"/>
      <c r="H31" s="609"/>
      <c r="I31" s="609"/>
      <c r="J31" s="609"/>
      <c r="K31" s="609"/>
      <c r="L31" s="609"/>
      <c r="M31" s="609"/>
      <c r="N31" s="609"/>
      <c r="O31" s="609"/>
      <c r="P31" s="609"/>
      <c r="Q31" s="610"/>
      <c r="R31" s="611">
        <v>23546</v>
      </c>
      <c r="S31" s="612"/>
      <c r="T31" s="612"/>
      <c r="U31" s="612"/>
      <c r="V31" s="612"/>
      <c r="W31" s="612"/>
      <c r="X31" s="612"/>
      <c r="Y31" s="613"/>
      <c r="Z31" s="614">
        <v>0.2</v>
      </c>
      <c r="AA31" s="614"/>
      <c r="AB31" s="614"/>
      <c r="AC31" s="614"/>
      <c r="AD31" s="615" t="s">
        <v>224</v>
      </c>
      <c r="AE31" s="615"/>
      <c r="AF31" s="615"/>
      <c r="AG31" s="615"/>
      <c r="AH31" s="615"/>
      <c r="AI31" s="615"/>
      <c r="AJ31" s="615"/>
      <c r="AK31" s="615"/>
      <c r="AL31" s="616" t="s">
        <v>224</v>
      </c>
      <c r="AM31" s="617"/>
      <c r="AN31" s="617"/>
      <c r="AO31" s="618"/>
      <c r="AP31" s="650"/>
      <c r="AQ31" s="651"/>
      <c r="AR31" s="651"/>
      <c r="AS31" s="651"/>
      <c r="AT31" s="655"/>
      <c r="AU31" s="194" t="s">
        <v>310</v>
      </c>
      <c r="AX31" s="608" t="s">
        <v>311</v>
      </c>
      <c r="AY31" s="609"/>
      <c r="AZ31" s="609"/>
      <c r="BA31" s="609"/>
      <c r="BB31" s="609"/>
      <c r="BC31" s="609"/>
      <c r="BD31" s="609"/>
      <c r="BE31" s="609"/>
      <c r="BF31" s="610"/>
      <c r="BG31" s="657">
        <v>99.3</v>
      </c>
      <c r="BH31" s="640"/>
      <c r="BI31" s="640"/>
      <c r="BJ31" s="640"/>
      <c r="BK31" s="640"/>
      <c r="BL31" s="640"/>
      <c r="BM31" s="617">
        <v>95.5</v>
      </c>
      <c r="BN31" s="640"/>
      <c r="BO31" s="640"/>
      <c r="BP31" s="640"/>
      <c r="BQ31" s="658"/>
      <c r="BR31" s="657">
        <v>99</v>
      </c>
      <c r="BS31" s="640"/>
      <c r="BT31" s="640"/>
      <c r="BU31" s="640"/>
      <c r="BV31" s="640"/>
      <c r="BW31" s="640"/>
      <c r="BX31" s="617">
        <v>94.1</v>
      </c>
      <c r="BY31" s="640"/>
      <c r="BZ31" s="640"/>
      <c r="CA31" s="640"/>
      <c r="CB31" s="658"/>
      <c r="CD31" s="664"/>
      <c r="CE31" s="665"/>
      <c r="CF31" s="608" t="s">
        <v>312</v>
      </c>
      <c r="CG31" s="609"/>
      <c r="CH31" s="609"/>
      <c r="CI31" s="609"/>
      <c r="CJ31" s="609"/>
      <c r="CK31" s="609"/>
      <c r="CL31" s="609"/>
      <c r="CM31" s="609"/>
      <c r="CN31" s="609"/>
      <c r="CO31" s="609"/>
      <c r="CP31" s="609"/>
      <c r="CQ31" s="610"/>
      <c r="CR31" s="611">
        <v>46799</v>
      </c>
      <c r="CS31" s="640"/>
      <c r="CT31" s="640"/>
      <c r="CU31" s="640"/>
      <c r="CV31" s="640"/>
      <c r="CW31" s="640"/>
      <c r="CX31" s="640"/>
      <c r="CY31" s="641"/>
      <c r="CZ31" s="616">
        <v>0.4</v>
      </c>
      <c r="DA31" s="638"/>
      <c r="DB31" s="638"/>
      <c r="DC31" s="642"/>
      <c r="DD31" s="620">
        <v>46799</v>
      </c>
      <c r="DE31" s="640"/>
      <c r="DF31" s="640"/>
      <c r="DG31" s="640"/>
      <c r="DH31" s="640"/>
      <c r="DI31" s="640"/>
      <c r="DJ31" s="640"/>
      <c r="DK31" s="641"/>
      <c r="DL31" s="620">
        <v>46799</v>
      </c>
      <c r="DM31" s="640"/>
      <c r="DN31" s="640"/>
      <c r="DO31" s="640"/>
      <c r="DP31" s="640"/>
      <c r="DQ31" s="640"/>
      <c r="DR31" s="640"/>
      <c r="DS31" s="640"/>
      <c r="DT31" s="640"/>
      <c r="DU31" s="640"/>
      <c r="DV31" s="641"/>
      <c r="DW31" s="616">
        <v>1.4</v>
      </c>
      <c r="DX31" s="638"/>
      <c r="DY31" s="638"/>
      <c r="DZ31" s="638"/>
      <c r="EA31" s="638"/>
      <c r="EB31" s="638"/>
      <c r="EC31" s="639"/>
    </row>
    <row r="32" spans="2:133" ht="11.25" customHeight="1" x14ac:dyDescent="0.15">
      <c r="B32" s="608" t="s">
        <v>313</v>
      </c>
      <c r="C32" s="609"/>
      <c r="D32" s="609"/>
      <c r="E32" s="609"/>
      <c r="F32" s="609"/>
      <c r="G32" s="609"/>
      <c r="H32" s="609"/>
      <c r="I32" s="609"/>
      <c r="J32" s="609"/>
      <c r="K32" s="609"/>
      <c r="L32" s="609"/>
      <c r="M32" s="609"/>
      <c r="N32" s="609"/>
      <c r="O32" s="609"/>
      <c r="P32" s="609"/>
      <c r="Q32" s="610"/>
      <c r="R32" s="611">
        <v>318881</v>
      </c>
      <c r="S32" s="612"/>
      <c r="T32" s="612"/>
      <c r="U32" s="612"/>
      <c r="V32" s="612"/>
      <c r="W32" s="612"/>
      <c r="X32" s="612"/>
      <c r="Y32" s="613"/>
      <c r="Z32" s="614">
        <v>2.6</v>
      </c>
      <c r="AA32" s="614"/>
      <c r="AB32" s="614"/>
      <c r="AC32" s="614"/>
      <c r="AD32" s="615" t="s">
        <v>224</v>
      </c>
      <c r="AE32" s="615"/>
      <c r="AF32" s="615"/>
      <c r="AG32" s="615"/>
      <c r="AH32" s="615"/>
      <c r="AI32" s="615"/>
      <c r="AJ32" s="615"/>
      <c r="AK32" s="615"/>
      <c r="AL32" s="616" t="s">
        <v>224</v>
      </c>
      <c r="AM32" s="617"/>
      <c r="AN32" s="617"/>
      <c r="AO32" s="618"/>
      <c r="AP32" s="652"/>
      <c r="AQ32" s="653"/>
      <c r="AR32" s="653"/>
      <c r="AS32" s="653"/>
      <c r="AT32" s="656"/>
      <c r="AU32" s="199"/>
      <c r="AV32" s="199"/>
      <c r="AW32" s="199"/>
      <c r="AX32" s="628" t="s">
        <v>314</v>
      </c>
      <c r="AY32" s="629"/>
      <c r="AZ32" s="629"/>
      <c r="BA32" s="629"/>
      <c r="BB32" s="629"/>
      <c r="BC32" s="629"/>
      <c r="BD32" s="629"/>
      <c r="BE32" s="629"/>
      <c r="BF32" s="630"/>
      <c r="BG32" s="668">
        <v>98.4</v>
      </c>
      <c r="BH32" s="669"/>
      <c r="BI32" s="669"/>
      <c r="BJ32" s="669"/>
      <c r="BK32" s="669"/>
      <c r="BL32" s="669"/>
      <c r="BM32" s="670">
        <v>85.9</v>
      </c>
      <c r="BN32" s="669"/>
      <c r="BO32" s="669"/>
      <c r="BP32" s="669"/>
      <c r="BQ32" s="671"/>
      <c r="BR32" s="668">
        <v>98.2</v>
      </c>
      <c r="BS32" s="669"/>
      <c r="BT32" s="669"/>
      <c r="BU32" s="669"/>
      <c r="BV32" s="669"/>
      <c r="BW32" s="669"/>
      <c r="BX32" s="670">
        <v>85.2</v>
      </c>
      <c r="BY32" s="669"/>
      <c r="BZ32" s="669"/>
      <c r="CA32" s="669"/>
      <c r="CB32" s="671"/>
      <c r="CD32" s="666"/>
      <c r="CE32" s="667"/>
      <c r="CF32" s="608" t="s">
        <v>315</v>
      </c>
      <c r="CG32" s="609"/>
      <c r="CH32" s="609"/>
      <c r="CI32" s="609"/>
      <c r="CJ32" s="609"/>
      <c r="CK32" s="609"/>
      <c r="CL32" s="609"/>
      <c r="CM32" s="609"/>
      <c r="CN32" s="609"/>
      <c r="CO32" s="609"/>
      <c r="CP32" s="609"/>
      <c r="CQ32" s="610"/>
      <c r="CR32" s="611" t="s">
        <v>224</v>
      </c>
      <c r="CS32" s="612"/>
      <c r="CT32" s="612"/>
      <c r="CU32" s="612"/>
      <c r="CV32" s="612"/>
      <c r="CW32" s="612"/>
      <c r="CX32" s="612"/>
      <c r="CY32" s="613"/>
      <c r="CZ32" s="616" t="s">
        <v>133</v>
      </c>
      <c r="DA32" s="638"/>
      <c r="DB32" s="638"/>
      <c r="DC32" s="642"/>
      <c r="DD32" s="620" t="s">
        <v>224</v>
      </c>
      <c r="DE32" s="612"/>
      <c r="DF32" s="612"/>
      <c r="DG32" s="612"/>
      <c r="DH32" s="612"/>
      <c r="DI32" s="612"/>
      <c r="DJ32" s="612"/>
      <c r="DK32" s="613"/>
      <c r="DL32" s="620" t="s">
        <v>224</v>
      </c>
      <c r="DM32" s="612"/>
      <c r="DN32" s="612"/>
      <c r="DO32" s="612"/>
      <c r="DP32" s="612"/>
      <c r="DQ32" s="612"/>
      <c r="DR32" s="612"/>
      <c r="DS32" s="612"/>
      <c r="DT32" s="612"/>
      <c r="DU32" s="612"/>
      <c r="DV32" s="613"/>
      <c r="DW32" s="616" t="s">
        <v>224</v>
      </c>
      <c r="DX32" s="638"/>
      <c r="DY32" s="638"/>
      <c r="DZ32" s="638"/>
      <c r="EA32" s="638"/>
      <c r="EB32" s="638"/>
      <c r="EC32" s="639"/>
    </row>
    <row r="33" spans="2:133" ht="11.25" customHeight="1" x14ac:dyDescent="0.15">
      <c r="B33" s="608" t="s">
        <v>316</v>
      </c>
      <c r="C33" s="609"/>
      <c r="D33" s="609"/>
      <c r="E33" s="609"/>
      <c r="F33" s="609"/>
      <c r="G33" s="609"/>
      <c r="H33" s="609"/>
      <c r="I33" s="609"/>
      <c r="J33" s="609"/>
      <c r="K33" s="609"/>
      <c r="L33" s="609"/>
      <c r="M33" s="609"/>
      <c r="N33" s="609"/>
      <c r="O33" s="609"/>
      <c r="P33" s="609"/>
      <c r="Q33" s="610"/>
      <c r="R33" s="611">
        <v>660456</v>
      </c>
      <c r="S33" s="612"/>
      <c r="T33" s="612"/>
      <c r="U33" s="612"/>
      <c r="V33" s="612"/>
      <c r="W33" s="612"/>
      <c r="X33" s="612"/>
      <c r="Y33" s="613"/>
      <c r="Z33" s="614">
        <v>5.4</v>
      </c>
      <c r="AA33" s="614"/>
      <c r="AB33" s="614"/>
      <c r="AC33" s="614"/>
      <c r="AD33" s="615" t="s">
        <v>241</v>
      </c>
      <c r="AE33" s="615"/>
      <c r="AF33" s="615"/>
      <c r="AG33" s="615"/>
      <c r="AH33" s="615"/>
      <c r="AI33" s="615"/>
      <c r="AJ33" s="615"/>
      <c r="AK33" s="615"/>
      <c r="AL33" s="616" t="s">
        <v>224</v>
      </c>
      <c r="AM33" s="617"/>
      <c r="AN33" s="617"/>
      <c r="AO33" s="618"/>
      <c r="AP33" s="200"/>
      <c r="AQ33" s="201"/>
      <c r="AS33" s="198"/>
      <c r="AT33" s="198"/>
      <c r="AU33" s="198"/>
      <c r="AV33" s="198"/>
      <c r="AW33" s="198"/>
      <c r="AX33" s="198"/>
      <c r="AY33" s="198"/>
      <c r="AZ33" s="198"/>
      <c r="BA33" s="198"/>
      <c r="BB33" s="198"/>
      <c r="BC33" s="198"/>
      <c r="BD33" s="198"/>
      <c r="BE33" s="198"/>
      <c r="BF33" s="198"/>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08" t="s">
        <v>317</v>
      </c>
      <c r="CE33" s="609"/>
      <c r="CF33" s="609"/>
      <c r="CG33" s="609"/>
      <c r="CH33" s="609"/>
      <c r="CI33" s="609"/>
      <c r="CJ33" s="609"/>
      <c r="CK33" s="609"/>
      <c r="CL33" s="609"/>
      <c r="CM33" s="609"/>
      <c r="CN33" s="609"/>
      <c r="CO33" s="609"/>
      <c r="CP33" s="609"/>
      <c r="CQ33" s="610"/>
      <c r="CR33" s="611">
        <v>5288504</v>
      </c>
      <c r="CS33" s="640"/>
      <c r="CT33" s="640"/>
      <c r="CU33" s="640"/>
      <c r="CV33" s="640"/>
      <c r="CW33" s="640"/>
      <c r="CX33" s="640"/>
      <c r="CY33" s="641"/>
      <c r="CZ33" s="616">
        <v>45.6</v>
      </c>
      <c r="DA33" s="638"/>
      <c r="DB33" s="638"/>
      <c r="DC33" s="642"/>
      <c r="DD33" s="620">
        <v>1943304</v>
      </c>
      <c r="DE33" s="640"/>
      <c r="DF33" s="640"/>
      <c r="DG33" s="640"/>
      <c r="DH33" s="640"/>
      <c r="DI33" s="640"/>
      <c r="DJ33" s="640"/>
      <c r="DK33" s="641"/>
      <c r="DL33" s="620">
        <v>1169340</v>
      </c>
      <c r="DM33" s="640"/>
      <c r="DN33" s="640"/>
      <c r="DO33" s="640"/>
      <c r="DP33" s="640"/>
      <c r="DQ33" s="640"/>
      <c r="DR33" s="640"/>
      <c r="DS33" s="640"/>
      <c r="DT33" s="640"/>
      <c r="DU33" s="640"/>
      <c r="DV33" s="641"/>
      <c r="DW33" s="616">
        <v>34.1</v>
      </c>
      <c r="DX33" s="638"/>
      <c r="DY33" s="638"/>
      <c r="DZ33" s="638"/>
      <c r="EA33" s="638"/>
      <c r="EB33" s="638"/>
      <c r="EC33" s="639"/>
    </row>
    <row r="34" spans="2:133" ht="11.25" customHeight="1" x14ac:dyDescent="0.15">
      <c r="B34" s="608" t="s">
        <v>318</v>
      </c>
      <c r="C34" s="609"/>
      <c r="D34" s="609"/>
      <c r="E34" s="609"/>
      <c r="F34" s="609"/>
      <c r="G34" s="609"/>
      <c r="H34" s="609"/>
      <c r="I34" s="609"/>
      <c r="J34" s="609"/>
      <c r="K34" s="609"/>
      <c r="L34" s="609"/>
      <c r="M34" s="609"/>
      <c r="N34" s="609"/>
      <c r="O34" s="609"/>
      <c r="P34" s="609"/>
      <c r="Q34" s="610"/>
      <c r="R34" s="611">
        <v>243814</v>
      </c>
      <c r="S34" s="612"/>
      <c r="T34" s="612"/>
      <c r="U34" s="612"/>
      <c r="V34" s="612"/>
      <c r="W34" s="612"/>
      <c r="X34" s="612"/>
      <c r="Y34" s="613"/>
      <c r="Z34" s="614">
        <v>2</v>
      </c>
      <c r="AA34" s="614"/>
      <c r="AB34" s="614"/>
      <c r="AC34" s="614"/>
      <c r="AD34" s="615">
        <v>19</v>
      </c>
      <c r="AE34" s="615"/>
      <c r="AF34" s="615"/>
      <c r="AG34" s="615"/>
      <c r="AH34" s="615"/>
      <c r="AI34" s="615"/>
      <c r="AJ34" s="615"/>
      <c r="AK34" s="615"/>
      <c r="AL34" s="616">
        <v>0</v>
      </c>
      <c r="AM34" s="617"/>
      <c r="AN34" s="617"/>
      <c r="AO34" s="618"/>
      <c r="AP34" s="202"/>
      <c r="AQ34" s="593" t="s">
        <v>319</v>
      </c>
      <c r="AR34" s="594"/>
      <c r="AS34" s="594"/>
      <c r="AT34" s="594"/>
      <c r="AU34" s="594"/>
      <c r="AV34" s="594"/>
      <c r="AW34" s="594"/>
      <c r="AX34" s="594"/>
      <c r="AY34" s="594"/>
      <c r="AZ34" s="594"/>
      <c r="BA34" s="594"/>
      <c r="BB34" s="594"/>
      <c r="BC34" s="594"/>
      <c r="BD34" s="594"/>
      <c r="BE34" s="594"/>
      <c r="BF34" s="595"/>
      <c r="BG34" s="593" t="s">
        <v>320</v>
      </c>
      <c r="BH34" s="594"/>
      <c r="BI34" s="594"/>
      <c r="BJ34" s="594"/>
      <c r="BK34" s="594"/>
      <c r="BL34" s="594"/>
      <c r="BM34" s="594"/>
      <c r="BN34" s="594"/>
      <c r="BO34" s="594"/>
      <c r="BP34" s="594"/>
      <c r="BQ34" s="594"/>
      <c r="BR34" s="594"/>
      <c r="BS34" s="594"/>
      <c r="BT34" s="594"/>
      <c r="BU34" s="594"/>
      <c r="BV34" s="594"/>
      <c r="BW34" s="594"/>
      <c r="BX34" s="594"/>
      <c r="BY34" s="594"/>
      <c r="BZ34" s="594"/>
      <c r="CA34" s="594"/>
      <c r="CB34" s="595"/>
      <c r="CD34" s="608" t="s">
        <v>321</v>
      </c>
      <c r="CE34" s="609"/>
      <c r="CF34" s="609"/>
      <c r="CG34" s="609"/>
      <c r="CH34" s="609"/>
      <c r="CI34" s="609"/>
      <c r="CJ34" s="609"/>
      <c r="CK34" s="609"/>
      <c r="CL34" s="609"/>
      <c r="CM34" s="609"/>
      <c r="CN34" s="609"/>
      <c r="CO34" s="609"/>
      <c r="CP34" s="609"/>
      <c r="CQ34" s="610"/>
      <c r="CR34" s="611">
        <v>2459844</v>
      </c>
      <c r="CS34" s="612"/>
      <c r="CT34" s="612"/>
      <c r="CU34" s="612"/>
      <c r="CV34" s="612"/>
      <c r="CW34" s="612"/>
      <c r="CX34" s="612"/>
      <c r="CY34" s="613"/>
      <c r="CZ34" s="616">
        <v>21.2</v>
      </c>
      <c r="DA34" s="638"/>
      <c r="DB34" s="638"/>
      <c r="DC34" s="642"/>
      <c r="DD34" s="620">
        <v>679127</v>
      </c>
      <c r="DE34" s="612"/>
      <c r="DF34" s="612"/>
      <c r="DG34" s="612"/>
      <c r="DH34" s="612"/>
      <c r="DI34" s="612"/>
      <c r="DJ34" s="612"/>
      <c r="DK34" s="613"/>
      <c r="DL34" s="620">
        <v>295632</v>
      </c>
      <c r="DM34" s="612"/>
      <c r="DN34" s="612"/>
      <c r="DO34" s="612"/>
      <c r="DP34" s="612"/>
      <c r="DQ34" s="612"/>
      <c r="DR34" s="612"/>
      <c r="DS34" s="612"/>
      <c r="DT34" s="612"/>
      <c r="DU34" s="612"/>
      <c r="DV34" s="613"/>
      <c r="DW34" s="616">
        <v>8.6</v>
      </c>
      <c r="DX34" s="638"/>
      <c r="DY34" s="638"/>
      <c r="DZ34" s="638"/>
      <c r="EA34" s="638"/>
      <c r="EB34" s="638"/>
      <c r="EC34" s="639"/>
    </row>
    <row r="35" spans="2:133" ht="11.25" customHeight="1" x14ac:dyDescent="0.15">
      <c r="B35" s="608" t="s">
        <v>322</v>
      </c>
      <c r="C35" s="609"/>
      <c r="D35" s="609"/>
      <c r="E35" s="609"/>
      <c r="F35" s="609"/>
      <c r="G35" s="609"/>
      <c r="H35" s="609"/>
      <c r="I35" s="609"/>
      <c r="J35" s="609"/>
      <c r="K35" s="609"/>
      <c r="L35" s="609"/>
      <c r="M35" s="609"/>
      <c r="N35" s="609"/>
      <c r="O35" s="609"/>
      <c r="P35" s="609"/>
      <c r="Q35" s="610"/>
      <c r="R35" s="611">
        <v>1695642</v>
      </c>
      <c r="S35" s="612"/>
      <c r="T35" s="612"/>
      <c r="U35" s="612"/>
      <c r="V35" s="612"/>
      <c r="W35" s="612"/>
      <c r="X35" s="612"/>
      <c r="Y35" s="613"/>
      <c r="Z35" s="614">
        <v>13.9</v>
      </c>
      <c r="AA35" s="614"/>
      <c r="AB35" s="614"/>
      <c r="AC35" s="614"/>
      <c r="AD35" s="615" t="s">
        <v>224</v>
      </c>
      <c r="AE35" s="615"/>
      <c r="AF35" s="615"/>
      <c r="AG35" s="615"/>
      <c r="AH35" s="615"/>
      <c r="AI35" s="615"/>
      <c r="AJ35" s="615"/>
      <c r="AK35" s="615"/>
      <c r="AL35" s="616" t="s">
        <v>224</v>
      </c>
      <c r="AM35" s="617"/>
      <c r="AN35" s="617"/>
      <c r="AO35" s="618"/>
      <c r="AP35" s="202"/>
      <c r="AQ35" s="672" t="s">
        <v>323</v>
      </c>
      <c r="AR35" s="673"/>
      <c r="AS35" s="673"/>
      <c r="AT35" s="673"/>
      <c r="AU35" s="673"/>
      <c r="AV35" s="673"/>
      <c r="AW35" s="673"/>
      <c r="AX35" s="673"/>
      <c r="AY35" s="674"/>
      <c r="AZ35" s="600">
        <v>631502</v>
      </c>
      <c r="BA35" s="601"/>
      <c r="BB35" s="601"/>
      <c r="BC35" s="601"/>
      <c r="BD35" s="601"/>
      <c r="BE35" s="601"/>
      <c r="BF35" s="675"/>
      <c r="BG35" s="597" t="s">
        <v>324</v>
      </c>
      <c r="BH35" s="598"/>
      <c r="BI35" s="598"/>
      <c r="BJ35" s="598"/>
      <c r="BK35" s="598"/>
      <c r="BL35" s="598"/>
      <c r="BM35" s="598"/>
      <c r="BN35" s="598"/>
      <c r="BO35" s="598"/>
      <c r="BP35" s="598"/>
      <c r="BQ35" s="598"/>
      <c r="BR35" s="598"/>
      <c r="BS35" s="598"/>
      <c r="BT35" s="598"/>
      <c r="BU35" s="599"/>
      <c r="BV35" s="600">
        <v>242566</v>
      </c>
      <c r="BW35" s="601"/>
      <c r="BX35" s="601"/>
      <c r="BY35" s="601"/>
      <c r="BZ35" s="601"/>
      <c r="CA35" s="601"/>
      <c r="CB35" s="675"/>
      <c r="CD35" s="608" t="s">
        <v>325</v>
      </c>
      <c r="CE35" s="609"/>
      <c r="CF35" s="609"/>
      <c r="CG35" s="609"/>
      <c r="CH35" s="609"/>
      <c r="CI35" s="609"/>
      <c r="CJ35" s="609"/>
      <c r="CK35" s="609"/>
      <c r="CL35" s="609"/>
      <c r="CM35" s="609"/>
      <c r="CN35" s="609"/>
      <c r="CO35" s="609"/>
      <c r="CP35" s="609"/>
      <c r="CQ35" s="610"/>
      <c r="CR35" s="611">
        <v>39484</v>
      </c>
      <c r="CS35" s="640"/>
      <c r="CT35" s="640"/>
      <c r="CU35" s="640"/>
      <c r="CV35" s="640"/>
      <c r="CW35" s="640"/>
      <c r="CX35" s="640"/>
      <c r="CY35" s="641"/>
      <c r="CZ35" s="616">
        <v>0.3</v>
      </c>
      <c r="DA35" s="638"/>
      <c r="DB35" s="638"/>
      <c r="DC35" s="642"/>
      <c r="DD35" s="620">
        <v>32620</v>
      </c>
      <c r="DE35" s="640"/>
      <c r="DF35" s="640"/>
      <c r="DG35" s="640"/>
      <c r="DH35" s="640"/>
      <c r="DI35" s="640"/>
      <c r="DJ35" s="640"/>
      <c r="DK35" s="641"/>
      <c r="DL35" s="620">
        <v>29674</v>
      </c>
      <c r="DM35" s="640"/>
      <c r="DN35" s="640"/>
      <c r="DO35" s="640"/>
      <c r="DP35" s="640"/>
      <c r="DQ35" s="640"/>
      <c r="DR35" s="640"/>
      <c r="DS35" s="640"/>
      <c r="DT35" s="640"/>
      <c r="DU35" s="640"/>
      <c r="DV35" s="641"/>
      <c r="DW35" s="616">
        <v>0.9</v>
      </c>
      <c r="DX35" s="638"/>
      <c r="DY35" s="638"/>
      <c r="DZ35" s="638"/>
      <c r="EA35" s="638"/>
      <c r="EB35" s="638"/>
      <c r="EC35" s="639"/>
    </row>
    <row r="36" spans="2:133" ht="11.25" customHeight="1" x14ac:dyDescent="0.15">
      <c r="B36" s="608" t="s">
        <v>326</v>
      </c>
      <c r="C36" s="609"/>
      <c r="D36" s="609"/>
      <c r="E36" s="609"/>
      <c r="F36" s="609"/>
      <c r="G36" s="609"/>
      <c r="H36" s="609"/>
      <c r="I36" s="609"/>
      <c r="J36" s="609"/>
      <c r="K36" s="609"/>
      <c r="L36" s="609"/>
      <c r="M36" s="609"/>
      <c r="N36" s="609"/>
      <c r="O36" s="609"/>
      <c r="P36" s="609"/>
      <c r="Q36" s="610"/>
      <c r="R36" s="611" t="s">
        <v>224</v>
      </c>
      <c r="S36" s="612"/>
      <c r="T36" s="612"/>
      <c r="U36" s="612"/>
      <c r="V36" s="612"/>
      <c r="W36" s="612"/>
      <c r="X36" s="612"/>
      <c r="Y36" s="613"/>
      <c r="Z36" s="614" t="s">
        <v>224</v>
      </c>
      <c r="AA36" s="614"/>
      <c r="AB36" s="614"/>
      <c r="AC36" s="614"/>
      <c r="AD36" s="615" t="s">
        <v>224</v>
      </c>
      <c r="AE36" s="615"/>
      <c r="AF36" s="615"/>
      <c r="AG36" s="615"/>
      <c r="AH36" s="615"/>
      <c r="AI36" s="615"/>
      <c r="AJ36" s="615"/>
      <c r="AK36" s="615"/>
      <c r="AL36" s="616" t="s">
        <v>224</v>
      </c>
      <c r="AM36" s="617"/>
      <c r="AN36" s="617"/>
      <c r="AO36" s="618"/>
      <c r="AQ36" s="676" t="s">
        <v>327</v>
      </c>
      <c r="AR36" s="677"/>
      <c r="AS36" s="677"/>
      <c r="AT36" s="677"/>
      <c r="AU36" s="677"/>
      <c r="AV36" s="677"/>
      <c r="AW36" s="677"/>
      <c r="AX36" s="677"/>
      <c r="AY36" s="678"/>
      <c r="AZ36" s="611">
        <v>1538</v>
      </c>
      <c r="BA36" s="612"/>
      <c r="BB36" s="612"/>
      <c r="BC36" s="612"/>
      <c r="BD36" s="640"/>
      <c r="BE36" s="640"/>
      <c r="BF36" s="658"/>
      <c r="BG36" s="608" t="s">
        <v>328</v>
      </c>
      <c r="BH36" s="609"/>
      <c r="BI36" s="609"/>
      <c r="BJ36" s="609"/>
      <c r="BK36" s="609"/>
      <c r="BL36" s="609"/>
      <c r="BM36" s="609"/>
      <c r="BN36" s="609"/>
      <c r="BO36" s="609"/>
      <c r="BP36" s="609"/>
      <c r="BQ36" s="609"/>
      <c r="BR36" s="609"/>
      <c r="BS36" s="609"/>
      <c r="BT36" s="609"/>
      <c r="BU36" s="610"/>
      <c r="BV36" s="611">
        <v>180993</v>
      </c>
      <c r="BW36" s="612"/>
      <c r="BX36" s="612"/>
      <c r="BY36" s="612"/>
      <c r="BZ36" s="612"/>
      <c r="CA36" s="612"/>
      <c r="CB36" s="621"/>
      <c r="CD36" s="608" t="s">
        <v>329</v>
      </c>
      <c r="CE36" s="609"/>
      <c r="CF36" s="609"/>
      <c r="CG36" s="609"/>
      <c r="CH36" s="609"/>
      <c r="CI36" s="609"/>
      <c r="CJ36" s="609"/>
      <c r="CK36" s="609"/>
      <c r="CL36" s="609"/>
      <c r="CM36" s="609"/>
      <c r="CN36" s="609"/>
      <c r="CO36" s="609"/>
      <c r="CP36" s="609"/>
      <c r="CQ36" s="610"/>
      <c r="CR36" s="611">
        <v>1888734</v>
      </c>
      <c r="CS36" s="612"/>
      <c r="CT36" s="612"/>
      <c r="CU36" s="612"/>
      <c r="CV36" s="612"/>
      <c r="CW36" s="612"/>
      <c r="CX36" s="612"/>
      <c r="CY36" s="613"/>
      <c r="CZ36" s="616">
        <v>16.3</v>
      </c>
      <c r="DA36" s="638"/>
      <c r="DB36" s="638"/>
      <c r="DC36" s="642"/>
      <c r="DD36" s="620">
        <v>690448</v>
      </c>
      <c r="DE36" s="612"/>
      <c r="DF36" s="612"/>
      <c r="DG36" s="612"/>
      <c r="DH36" s="612"/>
      <c r="DI36" s="612"/>
      <c r="DJ36" s="612"/>
      <c r="DK36" s="613"/>
      <c r="DL36" s="620">
        <v>348395</v>
      </c>
      <c r="DM36" s="612"/>
      <c r="DN36" s="612"/>
      <c r="DO36" s="612"/>
      <c r="DP36" s="612"/>
      <c r="DQ36" s="612"/>
      <c r="DR36" s="612"/>
      <c r="DS36" s="612"/>
      <c r="DT36" s="612"/>
      <c r="DU36" s="612"/>
      <c r="DV36" s="613"/>
      <c r="DW36" s="616">
        <v>10.199999999999999</v>
      </c>
      <c r="DX36" s="638"/>
      <c r="DY36" s="638"/>
      <c r="DZ36" s="638"/>
      <c r="EA36" s="638"/>
      <c r="EB36" s="638"/>
      <c r="EC36" s="639"/>
    </row>
    <row r="37" spans="2:133" ht="11.25" customHeight="1" x14ac:dyDescent="0.15">
      <c r="B37" s="608" t="s">
        <v>330</v>
      </c>
      <c r="C37" s="609"/>
      <c r="D37" s="609"/>
      <c r="E37" s="609"/>
      <c r="F37" s="609"/>
      <c r="G37" s="609"/>
      <c r="H37" s="609"/>
      <c r="I37" s="609"/>
      <c r="J37" s="609"/>
      <c r="K37" s="609"/>
      <c r="L37" s="609"/>
      <c r="M37" s="609"/>
      <c r="N37" s="609"/>
      <c r="O37" s="609"/>
      <c r="P37" s="609"/>
      <c r="Q37" s="610"/>
      <c r="R37" s="611">
        <v>151942</v>
      </c>
      <c r="S37" s="612"/>
      <c r="T37" s="612"/>
      <c r="U37" s="612"/>
      <c r="V37" s="612"/>
      <c r="W37" s="612"/>
      <c r="X37" s="612"/>
      <c r="Y37" s="613"/>
      <c r="Z37" s="614">
        <v>1.2</v>
      </c>
      <c r="AA37" s="614"/>
      <c r="AB37" s="614"/>
      <c r="AC37" s="614"/>
      <c r="AD37" s="615" t="s">
        <v>224</v>
      </c>
      <c r="AE37" s="615"/>
      <c r="AF37" s="615"/>
      <c r="AG37" s="615"/>
      <c r="AH37" s="615"/>
      <c r="AI37" s="615"/>
      <c r="AJ37" s="615"/>
      <c r="AK37" s="615"/>
      <c r="AL37" s="616" t="s">
        <v>224</v>
      </c>
      <c r="AM37" s="617"/>
      <c r="AN37" s="617"/>
      <c r="AO37" s="618"/>
      <c r="AQ37" s="676" t="s">
        <v>331</v>
      </c>
      <c r="AR37" s="677"/>
      <c r="AS37" s="677"/>
      <c r="AT37" s="677"/>
      <c r="AU37" s="677"/>
      <c r="AV37" s="677"/>
      <c r="AW37" s="677"/>
      <c r="AX37" s="677"/>
      <c r="AY37" s="678"/>
      <c r="AZ37" s="611" t="s">
        <v>224</v>
      </c>
      <c r="BA37" s="612"/>
      <c r="BB37" s="612"/>
      <c r="BC37" s="612"/>
      <c r="BD37" s="640"/>
      <c r="BE37" s="640"/>
      <c r="BF37" s="658"/>
      <c r="BG37" s="608" t="s">
        <v>332</v>
      </c>
      <c r="BH37" s="609"/>
      <c r="BI37" s="609"/>
      <c r="BJ37" s="609"/>
      <c r="BK37" s="609"/>
      <c r="BL37" s="609"/>
      <c r="BM37" s="609"/>
      <c r="BN37" s="609"/>
      <c r="BO37" s="609"/>
      <c r="BP37" s="609"/>
      <c r="BQ37" s="609"/>
      <c r="BR37" s="609"/>
      <c r="BS37" s="609"/>
      <c r="BT37" s="609"/>
      <c r="BU37" s="610"/>
      <c r="BV37" s="611">
        <v>1781</v>
      </c>
      <c r="BW37" s="612"/>
      <c r="BX37" s="612"/>
      <c r="BY37" s="612"/>
      <c r="BZ37" s="612"/>
      <c r="CA37" s="612"/>
      <c r="CB37" s="621"/>
      <c r="CD37" s="608" t="s">
        <v>333</v>
      </c>
      <c r="CE37" s="609"/>
      <c r="CF37" s="609"/>
      <c r="CG37" s="609"/>
      <c r="CH37" s="609"/>
      <c r="CI37" s="609"/>
      <c r="CJ37" s="609"/>
      <c r="CK37" s="609"/>
      <c r="CL37" s="609"/>
      <c r="CM37" s="609"/>
      <c r="CN37" s="609"/>
      <c r="CO37" s="609"/>
      <c r="CP37" s="609"/>
      <c r="CQ37" s="610"/>
      <c r="CR37" s="611">
        <v>373997</v>
      </c>
      <c r="CS37" s="640"/>
      <c r="CT37" s="640"/>
      <c r="CU37" s="640"/>
      <c r="CV37" s="640"/>
      <c r="CW37" s="640"/>
      <c r="CX37" s="640"/>
      <c r="CY37" s="641"/>
      <c r="CZ37" s="616">
        <v>3.2</v>
      </c>
      <c r="DA37" s="638"/>
      <c r="DB37" s="638"/>
      <c r="DC37" s="642"/>
      <c r="DD37" s="620">
        <v>351413</v>
      </c>
      <c r="DE37" s="640"/>
      <c r="DF37" s="640"/>
      <c r="DG37" s="640"/>
      <c r="DH37" s="640"/>
      <c r="DI37" s="640"/>
      <c r="DJ37" s="640"/>
      <c r="DK37" s="641"/>
      <c r="DL37" s="620">
        <v>288214</v>
      </c>
      <c r="DM37" s="640"/>
      <c r="DN37" s="640"/>
      <c r="DO37" s="640"/>
      <c r="DP37" s="640"/>
      <c r="DQ37" s="640"/>
      <c r="DR37" s="640"/>
      <c r="DS37" s="640"/>
      <c r="DT37" s="640"/>
      <c r="DU37" s="640"/>
      <c r="DV37" s="641"/>
      <c r="DW37" s="616">
        <v>8.4</v>
      </c>
      <c r="DX37" s="638"/>
      <c r="DY37" s="638"/>
      <c r="DZ37" s="638"/>
      <c r="EA37" s="638"/>
      <c r="EB37" s="638"/>
      <c r="EC37" s="639"/>
    </row>
    <row r="38" spans="2:133" ht="11.25" customHeight="1" x14ac:dyDescent="0.15">
      <c r="B38" s="628" t="s">
        <v>334</v>
      </c>
      <c r="C38" s="629"/>
      <c r="D38" s="629"/>
      <c r="E38" s="629"/>
      <c r="F38" s="629"/>
      <c r="G38" s="629"/>
      <c r="H38" s="629"/>
      <c r="I38" s="629"/>
      <c r="J38" s="629"/>
      <c r="K38" s="629"/>
      <c r="L38" s="629"/>
      <c r="M38" s="629"/>
      <c r="N38" s="629"/>
      <c r="O38" s="629"/>
      <c r="P38" s="629"/>
      <c r="Q38" s="630"/>
      <c r="R38" s="679">
        <v>12228196</v>
      </c>
      <c r="S38" s="680"/>
      <c r="T38" s="680"/>
      <c r="U38" s="680"/>
      <c r="V38" s="680"/>
      <c r="W38" s="680"/>
      <c r="X38" s="680"/>
      <c r="Y38" s="681"/>
      <c r="Z38" s="682">
        <v>100</v>
      </c>
      <c r="AA38" s="682"/>
      <c r="AB38" s="682"/>
      <c r="AC38" s="682"/>
      <c r="AD38" s="683">
        <v>3273308</v>
      </c>
      <c r="AE38" s="683"/>
      <c r="AF38" s="683"/>
      <c r="AG38" s="683"/>
      <c r="AH38" s="683"/>
      <c r="AI38" s="683"/>
      <c r="AJ38" s="683"/>
      <c r="AK38" s="683"/>
      <c r="AL38" s="684">
        <v>100</v>
      </c>
      <c r="AM38" s="670"/>
      <c r="AN38" s="670"/>
      <c r="AO38" s="685"/>
      <c r="AQ38" s="676" t="s">
        <v>335</v>
      </c>
      <c r="AR38" s="677"/>
      <c r="AS38" s="677"/>
      <c r="AT38" s="677"/>
      <c r="AU38" s="677"/>
      <c r="AV38" s="677"/>
      <c r="AW38" s="677"/>
      <c r="AX38" s="677"/>
      <c r="AY38" s="678"/>
      <c r="AZ38" s="611" t="s">
        <v>241</v>
      </c>
      <c r="BA38" s="612"/>
      <c r="BB38" s="612"/>
      <c r="BC38" s="612"/>
      <c r="BD38" s="640"/>
      <c r="BE38" s="640"/>
      <c r="BF38" s="658"/>
      <c r="BG38" s="608" t="s">
        <v>336</v>
      </c>
      <c r="BH38" s="609"/>
      <c r="BI38" s="609"/>
      <c r="BJ38" s="609"/>
      <c r="BK38" s="609"/>
      <c r="BL38" s="609"/>
      <c r="BM38" s="609"/>
      <c r="BN38" s="609"/>
      <c r="BO38" s="609"/>
      <c r="BP38" s="609"/>
      <c r="BQ38" s="609"/>
      <c r="BR38" s="609"/>
      <c r="BS38" s="609"/>
      <c r="BT38" s="609"/>
      <c r="BU38" s="610"/>
      <c r="BV38" s="611">
        <v>2998</v>
      </c>
      <c r="BW38" s="612"/>
      <c r="BX38" s="612"/>
      <c r="BY38" s="612"/>
      <c r="BZ38" s="612"/>
      <c r="CA38" s="612"/>
      <c r="CB38" s="621"/>
      <c r="CD38" s="608" t="s">
        <v>337</v>
      </c>
      <c r="CE38" s="609"/>
      <c r="CF38" s="609"/>
      <c r="CG38" s="609"/>
      <c r="CH38" s="609"/>
      <c r="CI38" s="609"/>
      <c r="CJ38" s="609"/>
      <c r="CK38" s="609"/>
      <c r="CL38" s="609"/>
      <c r="CM38" s="609"/>
      <c r="CN38" s="609"/>
      <c r="CO38" s="609"/>
      <c r="CP38" s="609"/>
      <c r="CQ38" s="610"/>
      <c r="CR38" s="611">
        <v>629964</v>
      </c>
      <c r="CS38" s="612"/>
      <c r="CT38" s="612"/>
      <c r="CU38" s="612"/>
      <c r="CV38" s="612"/>
      <c r="CW38" s="612"/>
      <c r="CX38" s="612"/>
      <c r="CY38" s="613"/>
      <c r="CZ38" s="616">
        <v>5.4</v>
      </c>
      <c r="DA38" s="638"/>
      <c r="DB38" s="638"/>
      <c r="DC38" s="642"/>
      <c r="DD38" s="620">
        <v>521108</v>
      </c>
      <c r="DE38" s="612"/>
      <c r="DF38" s="612"/>
      <c r="DG38" s="612"/>
      <c r="DH38" s="612"/>
      <c r="DI38" s="612"/>
      <c r="DJ38" s="612"/>
      <c r="DK38" s="613"/>
      <c r="DL38" s="620">
        <v>495639</v>
      </c>
      <c r="DM38" s="612"/>
      <c r="DN38" s="612"/>
      <c r="DO38" s="612"/>
      <c r="DP38" s="612"/>
      <c r="DQ38" s="612"/>
      <c r="DR38" s="612"/>
      <c r="DS38" s="612"/>
      <c r="DT38" s="612"/>
      <c r="DU38" s="612"/>
      <c r="DV38" s="613"/>
      <c r="DW38" s="616">
        <v>14.5</v>
      </c>
      <c r="DX38" s="638"/>
      <c r="DY38" s="638"/>
      <c r="DZ38" s="638"/>
      <c r="EA38" s="638"/>
      <c r="EB38" s="638"/>
      <c r="EC38" s="639"/>
    </row>
    <row r="39" spans="2:133" ht="11.25" customHeight="1" x14ac:dyDescent="0.15">
      <c r="AQ39" s="676" t="s">
        <v>338</v>
      </c>
      <c r="AR39" s="677"/>
      <c r="AS39" s="677"/>
      <c r="AT39" s="677"/>
      <c r="AU39" s="677"/>
      <c r="AV39" s="677"/>
      <c r="AW39" s="677"/>
      <c r="AX39" s="677"/>
      <c r="AY39" s="678"/>
      <c r="AZ39" s="611" t="s">
        <v>241</v>
      </c>
      <c r="BA39" s="612"/>
      <c r="BB39" s="612"/>
      <c r="BC39" s="612"/>
      <c r="BD39" s="640"/>
      <c r="BE39" s="640"/>
      <c r="BF39" s="658"/>
      <c r="BG39" s="650" t="s">
        <v>339</v>
      </c>
      <c r="BH39" s="651"/>
      <c r="BI39" s="651"/>
      <c r="BJ39" s="651"/>
      <c r="BK39" s="651"/>
      <c r="BL39" s="203"/>
      <c r="BM39" s="609" t="s">
        <v>340</v>
      </c>
      <c r="BN39" s="609"/>
      <c r="BO39" s="609"/>
      <c r="BP39" s="609"/>
      <c r="BQ39" s="609"/>
      <c r="BR39" s="609"/>
      <c r="BS39" s="609"/>
      <c r="BT39" s="609"/>
      <c r="BU39" s="610"/>
      <c r="BV39" s="611">
        <v>99</v>
      </c>
      <c r="BW39" s="612"/>
      <c r="BX39" s="612"/>
      <c r="BY39" s="612"/>
      <c r="BZ39" s="612"/>
      <c r="CA39" s="612"/>
      <c r="CB39" s="621"/>
      <c r="CD39" s="608" t="s">
        <v>341</v>
      </c>
      <c r="CE39" s="609"/>
      <c r="CF39" s="609"/>
      <c r="CG39" s="609"/>
      <c r="CH39" s="609"/>
      <c r="CI39" s="609"/>
      <c r="CJ39" s="609"/>
      <c r="CK39" s="609"/>
      <c r="CL39" s="609"/>
      <c r="CM39" s="609"/>
      <c r="CN39" s="609"/>
      <c r="CO39" s="609"/>
      <c r="CP39" s="609"/>
      <c r="CQ39" s="610"/>
      <c r="CR39" s="611">
        <v>270478</v>
      </c>
      <c r="CS39" s="640"/>
      <c r="CT39" s="640"/>
      <c r="CU39" s="640"/>
      <c r="CV39" s="640"/>
      <c r="CW39" s="640"/>
      <c r="CX39" s="640"/>
      <c r="CY39" s="641"/>
      <c r="CZ39" s="616">
        <v>2.2999999999999998</v>
      </c>
      <c r="DA39" s="638"/>
      <c r="DB39" s="638"/>
      <c r="DC39" s="642"/>
      <c r="DD39" s="620">
        <v>20001</v>
      </c>
      <c r="DE39" s="640"/>
      <c r="DF39" s="640"/>
      <c r="DG39" s="640"/>
      <c r="DH39" s="640"/>
      <c r="DI39" s="640"/>
      <c r="DJ39" s="640"/>
      <c r="DK39" s="641"/>
      <c r="DL39" s="620" t="s">
        <v>133</v>
      </c>
      <c r="DM39" s="640"/>
      <c r="DN39" s="640"/>
      <c r="DO39" s="640"/>
      <c r="DP39" s="640"/>
      <c r="DQ39" s="640"/>
      <c r="DR39" s="640"/>
      <c r="DS39" s="640"/>
      <c r="DT39" s="640"/>
      <c r="DU39" s="640"/>
      <c r="DV39" s="641"/>
      <c r="DW39" s="616" t="s">
        <v>241</v>
      </c>
      <c r="DX39" s="638"/>
      <c r="DY39" s="638"/>
      <c r="DZ39" s="638"/>
      <c r="EA39" s="638"/>
      <c r="EB39" s="638"/>
      <c r="EC39" s="639"/>
    </row>
    <row r="40" spans="2:133" ht="11.25" customHeight="1" x14ac:dyDescent="0.15">
      <c r="AQ40" s="676" t="s">
        <v>342</v>
      </c>
      <c r="AR40" s="677"/>
      <c r="AS40" s="677"/>
      <c r="AT40" s="677"/>
      <c r="AU40" s="677"/>
      <c r="AV40" s="677"/>
      <c r="AW40" s="677"/>
      <c r="AX40" s="677"/>
      <c r="AY40" s="678"/>
      <c r="AZ40" s="611">
        <v>148250</v>
      </c>
      <c r="BA40" s="612"/>
      <c r="BB40" s="612"/>
      <c r="BC40" s="612"/>
      <c r="BD40" s="640"/>
      <c r="BE40" s="640"/>
      <c r="BF40" s="658"/>
      <c r="BG40" s="650"/>
      <c r="BH40" s="651"/>
      <c r="BI40" s="651"/>
      <c r="BJ40" s="651"/>
      <c r="BK40" s="651"/>
      <c r="BL40" s="203"/>
      <c r="BM40" s="609" t="s">
        <v>343</v>
      </c>
      <c r="BN40" s="609"/>
      <c r="BO40" s="609"/>
      <c r="BP40" s="609"/>
      <c r="BQ40" s="609"/>
      <c r="BR40" s="609"/>
      <c r="BS40" s="609"/>
      <c r="BT40" s="609"/>
      <c r="BU40" s="610"/>
      <c r="BV40" s="611">
        <v>176</v>
      </c>
      <c r="BW40" s="612"/>
      <c r="BX40" s="612"/>
      <c r="BY40" s="612"/>
      <c r="BZ40" s="612"/>
      <c r="CA40" s="612"/>
      <c r="CB40" s="621"/>
      <c r="CD40" s="608" t="s">
        <v>344</v>
      </c>
      <c r="CE40" s="609"/>
      <c r="CF40" s="609"/>
      <c r="CG40" s="609"/>
      <c r="CH40" s="609"/>
      <c r="CI40" s="609"/>
      <c r="CJ40" s="609"/>
      <c r="CK40" s="609"/>
      <c r="CL40" s="609"/>
      <c r="CM40" s="609"/>
      <c r="CN40" s="609"/>
      <c r="CO40" s="609"/>
      <c r="CP40" s="609"/>
      <c r="CQ40" s="610"/>
      <c r="CR40" s="611" t="s">
        <v>241</v>
      </c>
      <c r="CS40" s="612"/>
      <c r="CT40" s="612"/>
      <c r="CU40" s="612"/>
      <c r="CV40" s="612"/>
      <c r="CW40" s="612"/>
      <c r="CX40" s="612"/>
      <c r="CY40" s="613"/>
      <c r="CZ40" s="616" t="s">
        <v>241</v>
      </c>
      <c r="DA40" s="638"/>
      <c r="DB40" s="638"/>
      <c r="DC40" s="642"/>
      <c r="DD40" s="620" t="s">
        <v>241</v>
      </c>
      <c r="DE40" s="612"/>
      <c r="DF40" s="612"/>
      <c r="DG40" s="612"/>
      <c r="DH40" s="612"/>
      <c r="DI40" s="612"/>
      <c r="DJ40" s="612"/>
      <c r="DK40" s="613"/>
      <c r="DL40" s="620" t="s">
        <v>241</v>
      </c>
      <c r="DM40" s="612"/>
      <c r="DN40" s="612"/>
      <c r="DO40" s="612"/>
      <c r="DP40" s="612"/>
      <c r="DQ40" s="612"/>
      <c r="DR40" s="612"/>
      <c r="DS40" s="612"/>
      <c r="DT40" s="612"/>
      <c r="DU40" s="612"/>
      <c r="DV40" s="613"/>
      <c r="DW40" s="616" t="s">
        <v>224</v>
      </c>
      <c r="DX40" s="638"/>
      <c r="DY40" s="638"/>
      <c r="DZ40" s="638"/>
      <c r="EA40" s="638"/>
      <c r="EB40" s="638"/>
      <c r="EC40" s="639"/>
    </row>
    <row r="41" spans="2:133" ht="11.25" customHeight="1" x14ac:dyDescent="0.15">
      <c r="AQ41" s="686" t="s">
        <v>345</v>
      </c>
      <c r="AR41" s="687"/>
      <c r="AS41" s="687"/>
      <c r="AT41" s="687"/>
      <c r="AU41" s="687"/>
      <c r="AV41" s="687"/>
      <c r="AW41" s="687"/>
      <c r="AX41" s="687"/>
      <c r="AY41" s="688"/>
      <c r="AZ41" s="679">
        <v>481714</v>
      </c>
      <c r="BA41" s="680"/>
      <c r="BB41" s="680"/>
      <c r="BC41" s="680"/>
      <c r="BD41" s="669"/>
      <c r="BE41" s="669"/>
      <c r="BF41" s="671"/>
      <c r="BG41" s="652"/>
      <c r="BH41" s="653"/>
      <c r="BI41" s="653"/>
      <c r="BJ41" s="653"/>
      <c r="BK41" s="653"/>
      <c r="BL41" s="204"/>
      <c r="BM41" s="629" t="s">
        <v>346</v>
      </c>
      <c r="BN41" s="629"/>
      <c r="BO41" s="629"/>
      <c r="BP41" s="629"/>
      <c r="BQ41" s="629"/>
      <c r="BR41" s="629"/>
      <c r="BS41" s="629"/>
      <c r="BT41" s="629"/>
      <c r="BU41" s="630"/>
      <c r="BV41" s="679">
        <v>392</v>
      </c>
      <c r="BW41" s="680"/>
      <c r="BX41" s="680"/>
      <c r="BY41" s="680"/>
      <c r="BZ41" s="680"/>
      <c r="CA41" s="680"/>
      <c r="CB41" s="689"/>
      <c r="CD41" s="608" t="s">
        <v>347</v>
      </c>
      <c r="CE41" s="609"/>
      <c r="CF41" s="609"/>
      <c r="CG41" s="609"/>
      <c r="CH41" s="609"/>
      <c r="CI41" s="609"/>
      <c r="CJ41" s="609"/>
      <c r="CK41" s="609"/>
      <c r="CL41" s="609"/>
      <c r="CM41" s="609"/>
      <c r="CN41" s="609"/>
      <c r="CO41" s="609"/>
      <c r="CP41" s="609"/>
      <c r="CQ41" s="610"/>
      <c r="CR41" s="611" t="s">
        <v>241</v>
      </c>
      <c r="CS41" s="640"/>
      <c r="CT41" s="640"/>
      <c r="CU41" s="640"/>
      <c r="CV41" s="640"/>
      <c r="CW41" s="640"/>
      <c r="CX41" s="640"/>
      <c r="CY41" s="641"/>
      <c r="CZ41" s="616" t="s">
        <v>133</v>
      </c>
      <c r="DA41" s="638"/>
      <c r="DB41" s="638"/>
      <c r="DC41" s="642"/>
      <c r="DD41" s="620" t="s">
        <v>241</v>
      </c>
      <c r="DE41" s="640"/>
      <c r="DF41" s="640"/>
      <c r="DG41" s="640"/>
      <c r="DH41" s="640"/>
      <c r="DI41" s="640"/>
      <c r="DJ41" s="640"/>
      <c r="DK41" s="641"/>
      <c r="DL41" s="690"/>
      <c r="DM41" s="691"/>
      <c r="DN41" s="691"/>
      <c r="DO41" s="691"/>
      <c r="DP41" s="691"/>
      <c r="DQ41" s="691"/>
      <c r="DR41" s="691"/>
      <c r="DS41" s="691"/>
      <c r="DT41" s="691"/>
      <c r="DU41" s="691"/>
      <c r="DV41" s="692"/>
      <c r="DW41" s="693"/>
      <c r="DX41" s="694"/>
      <c r="DY41" s="694"/>
      <c r="DZ41" s="694"/>
      <c r="EA41" s="694"/>
      <c r="EB41" s="694"/>
      <c r="EC41" s="695"/>
    </row>
    <row r="42" spans="2:133" ht="11.25" customHeight="1" x14ac:dyDescent="0.15">
      <c r="B42" s="194" t="s">
        <v>348</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608" t="s">
        <v>349</v>
      </c>
      <c r="CE42" s="609"/>
      <c r="CF42" s="609"/>
      <c r="CG42" s="609"/>
      <c r="CH42" s="609"/>
      <c r="CI42" s="609"/>
      <c r="CJ42" s="609"/>
      <c r="CK42" s="609"/>
      <c r="CL42" s="609"/>
      <c r="CM42" s="609"/>
      <c r="CN42" s="609"/>
      <c r="CO42" s="609"/>
      <c r="CP42" s="609"/>
      <c r="CQ42" s="610"/>
      <c r="CR42" s="611">
        <v>3477516</v>
      </c>
      <c r="CS42" s="612"/>
      <c r="CT42" s="612"/>
      <c r="CU42" s="612"/>
      <c r="CV42" s="612"/>
      <c r="CW42" s="612"/>
      <c r="CX42" s="612"/>
      <c r="CY42" s="613"/>
      <c r="CZ42" s="616">
        <v>30</v>
      </c>
      <c r="DA42" s="617"/>
      <c r="DB42" s="617"/>
      <c r="DC42" s="696"/>
      <c r="DD42" s="620">
        <v>200481</v>
      </c>
      <c r="DE42" s="612"/>
      <c r="DF42" s="612"/>
      <c r="DG42" s="612"/>
      <c r="DH42" s="612"/>
      <c r="DI42" s="612"/>
      <c r="DJ42" s="612"/>
      <c r="DK42" s="613"/>
      <c r="DL42" s="690"/>
      <c r="DM42" s="691"/>
      <c r="DN42" s="691"/>
      <c r="DO42" s="691"/>
      <c r="DP42" s="691"/>
      <c r="DQ42" s="691"/>
      <c r="DR42" s="691"/>
      <c r="DS42" s="691"/>
      <c r="DT42" s="691"/>
      <c r="DU42" s="691"/>
      <c r="DV42" s="692"/>
      <c r="DW42" s="693"/>
      <c r="DX42" s="694"/>
      <c r="DY42" s="694"/>
      <c r="DZ42" s="694"/>
      <c r="EA42" s="694"/>
      <c r="EB42" s="694"/>
      <c r="EC42" s="695"/>
    </row>
    <row r="43" spans="2:133" ht="11.25" customHeight="1" x14ac:dyDescent="0.15">
      <c r="B43" s="206" t="s">
        <v>350</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608" t="s">
        <v>351</v>
      </c>
      <c r="CE43" s="609"/>
      <c r="CF43" s="609"/>
      <c r="CG43" s="609"/>
      <c r="CH43" s="609"/>
      <c r="CI43" s="609"/>
      <c r="CJ43" s="609"/>
      <c r="CK43" s="609"/>
      <c r="CL43" s="609"/>
      <c r="CM43" s="609"/>
      <c r="CN43" s="609"/>
      <c r="CO43" s="609"/>
      <c r="CP43" s="609"/>
      <c r="CQ43" s="610"/>
      <c r="CR43" s="611">
        <v>61986</v>
      </c>
      <c r="CS43" s="640"/>
      <c r="CT43" s="640"/>
      <c r="CU43" s="640"/>
      <c r="CV43" s="640"/>
      <c r="CW43" s="640"/>
      <c r="CX43" s="640"/>
      <c r="CY43" s="641"/>
      <c r="CZ43" s="616">
        <v>0.5</v>
      </c>
      <c r="DA43" s="638"/>
      <c r="DB43" s="638"/>
      <c r="DC43" s="642"/>
      <c r="DD43" s="620">
        <v>61986</v>
      </c>
      <c r="DE43" s="640"/>
      <c r="DF43" s="640"/>
      <c r="DG43" s="640"/>
      <c r="DH43" s="640"/>
      <c r="DI43" s="640"/>
      <c r="DJ43" s="640"/>
      <c r="DK43" s="641"/>
      <c r="DL43" s="690"/>
      <c r="DM43" s="691"/>
      <c r="DN43" s="691"/>
      <c r="DO43" s="691"/>
      <c r="DP43" s="691"/>
      <c r="DQ43" s="691"/>
      <c r="DR43" s="691"/>
      <c r="DS43" s="691"/>
      <c r="DT43" s="691"/>
      <c r="DU43" s="691"/>
      <c r="DV43" s="692"/>
      <c r="DW43" s="693"/>
      <c r="DX43" s="694"/>
      <c r="DY43" s="694"/>
      <c r="DZ43" s="694"/>
      <c r="EA43" s="694"/>
      <c r="EB43" s="694"/>
      <c r="EC43" s="695"/>
    </row>
    <row r="44" spans="2:133" ht="11.25" customHeight="1" x14ac:dyDescent="0.15">
      <c r="B44" s="206" t="s">
        <v>352</v>
      </c>
      <c r="CD44" s="662" t="s">
        <v>303</v>
      </c>
      <c r="CE44" s="663"/>
      <c r="CF44" s="608" t="s">
        <v>353</v>
      </c>
      <c r="CG44" s="609"/>
      <c r="CH44" s="609"/>
      <c r="CI44" s="609"/>
      <c r="CJ44" s="609"/>
      <c r="CK44" s="609"/>
      <c r="CL44" s="609"/>
      <c r="CM44" s="609"/>
      <c r="CN44" s="609"/>
      <c r="CO44" s="609"/>
      <c r="CP44" s="609"/>
      <c r="CQ44" s="610"/>
      <c r="CR44" s="611">
        <v>2184640</v>
      </c>
      <c r="CS44" s="612"/>
      <c r="CT44" s="612"/>
      <c r="CU44" s="612"/>
      <c r="CV44" s="612"/>
      <c r="CW44" s="612"/>
      <c r="CX44" s="612"/>
      <c r="CY44" s="613"/>
      <c r="CZ44" s="616">
        <v>18.8</v>
      </c>
      <c r="DA44" s="617"/>
      <c r="DB44" s="617"/>
      <c r="DC44" s="696"/>
      <c r="DD44" s="620">
        <v>156250</v>
      </c>
      <c r="DE44" s="612"/>
      <c r="DF44" s="612"/>
      <c r="DG44" s="612"/>
      <c r="DH44" s="612"/>
      <c r="DI44" s="612"/>
      <c r="DJ44" s="612"/>
      <c r="DK44" s="613"/>
      <c r="DL44" s="690"/>
      <c r="DM44" s="691"/>
      <c r="DN44" s="691"/>
      <c r="DO44" s="691"/>
      <c r="DP44" s="691"/>
      <c r="DQ44" s="691"/>
      <c r="DR44" s="691"/>
      <c r="DS44" s="691"/>
      <c r="DT44" s="691"/>
      <c r="DU44" s="691"/>
      <c r="DV44" s="692"/>
      <c r="DW44" s="693"/>
      <c r="DX44" s="694"/>
      <c r="DY44" s="694"/>
      <c r="DZ44" s="694"/>
      <c r="EA44" s="694"/>
      <c r="EB44" s="694"/>
      <c r="EC44" s="695"/>
    </row>
    <row r="45" spans="2:133" ht="11.25" customHeight="1" x14ac:dyDescent="0.15">
      <c r="CD45" s="664"/>
      <c r="CE45" s="665"/>
      <c r="CF45" s="608" t="s">
        <v>354</v>
      </c>
      <c r="CG45" s="609"/>
      <c r="CH45" s="609"/>
      <c r="CI45" s="609"/>
      <c r="CJ45" s="609"/>
      <c r="CK45" s="609"/>
      <c r="CL45" s="609"/>
      <c r="CM45" s="609"/>
      <c r="CN45" s="609"/>
      <c r="CO45" s="609"/>
      <c r="CP45" s="609"/>
      <c r="CQ45" s="610"/>
      <c r="CR45" s="611">
        <v>1894805</v>
      </c>
      <c r="CS45" s="640"/>
      <c r="CT45" s="640"/>
      <c r="CU45" s="640"/>
      <c r="CV45" s="640"/>
      <c r="CW45" s="640"/>
      <c r="CX45" s="640"/>
      <c r="CY45" s="641"/>
      <c r="CZ45" s="616">
        <v>16.3</v>
      </c>
      <c r="DA45" s="638"/>
      <c r="DB45" s="638"/>
      <c r="DC45" s="642"/>
      <c r="DD45" s="620">
        <v>47925</v>
      </c>
      <c r="DE45" s="640"/>
      <c r="DF45" s="640"/>
      <c r="DG45" s="640"/>
      <c r="DH45" s="640"/>
      <c r="DI45" s="640"/>
      <c r="DJ45" s="640"/>
      <c r="DK45" s="641"/>
      <c r="DL45" s="690"/>
      <c r="DM45" s="691"/>
      <c r="DN45" s="691"/>
      <c r="DO45" s="691"/>
      <c r="DP45" s="691"/>
      <c r="DQ45" s="691"/>
      <c r="DR45" s="691"/>
      <c r="DS45" s="691"/>
      <c r="DT45" s="691"/>
      <c r="DU45" s="691"/>
      <c r="DV45" s="692"/>
      <c r="DW45" s="693"/>
      <c r="DX45" s="694"/>
      <c r="DY45" s="694"/>
      <c r="DZ45" s="694"/>
      <c r="EA45" s="694"/>
      <c r="EB45" s="694"/>
      <c r="EC45" s="695"/>
    </row>
    <row r="46" spans="2:133" ht="11.25" customHeight="1" x14ac:dyDescent="0.15">
      <c r="CD46" s="664"/>
      <c r="CE46" s="665"/>
      <c r="CF46" s="608" t="s">
        <v>355</v>
      </c>
      <c r="CG46" s="609"/>
      <c r="CH46" s="609"/>
      <c r="CI46" s="609"/>
      <c r="CJ46" s="609"/>
      <c r="CK46" s="609"/>
      <c r="CL46" s="609"/>
      <c r="CM46" s="609"/>
      <c r="CN46" s="609"/>
      <c r="CO46" s="609"/>
      <c r="CP46" s="609"/>
      <c r="CQ46" s="610"/>
      <c r="CR46" s="611">
        <v>280833</v>
      </c>
      <c r="CS46" s="612"/>
      <c r="CT46" s="612"/>
      <c r="CU46" s="612"/>
      <c r="CV46" s="612"/>
      <c r="CW46" s="612"/>
      <c r="CX46" s="612"/>
      <c r="CY46" s="613"/>
      <c r="CZ46" s="616">
        <v>2.4</v>
      </c>
      <c r="DA46" s="617"/>
      <c r="DB46" s="617"/>
      <c r="DC46" s="696"/>
      <c r="DD46" s="620">
        <v>99323</v>
      </c>
      <c r="DE46" s="612"/>
      <c r="DF46" s="612"/>
      <c r="DG46" s="612"/>
      <c r="DH46" s="612"/>
      <c r="DI46" s="612"/>
      <c r="DJ46" s="612"/>
      <c r="DK46" s="613"/>
      <c r="DL46" s="690"/>
      <c r="DM46" s="691"/>
      <c r="DN46" s="691"/>
      <c r="DO46" s="691"/>
      <c r="DP46" s="691"/>
      <c r="DQ46" s="691"/>
      <c r="DR46" s="691"/>
      <c r="DS46" s="691"/>
      <c r="DT46" s="691"/>
      <c r="DU46" s="691"/>
      <c r="DV46" s="692"/>
      <c r="DW46" s="693"/>
      <c r="DX46" s="694"/>
      <c r="DY46" s="694"/>
      <c r="DZ46" s="694"/>
      <c r="EA46" s="694"/>
      <c r="EB46" s="694"/>
      <c r="EC46" s="695"/>
    </row>
    <row r="47" spans="2:133" ht="11.25" customHeight="1" x14ac:dyDescent="0.15">
      <c r="CD47" s="664"/>
      <c r="CE47" s="665"/>
      <c r="CF47" s="608" t="s">
        <v>356</v>
      </c>
      <c r="CG47" s="609"/>
      <c r="CH47" s="609"/>
      <c r="CI47" s="609"/>
      <c r="CJ47" s="609"/>
      <c r="CK47" s="609"/>
      <c r="CL47" s="609"/>
      <c r="CM47" s="609"/>
      <c r="CN47" s="609"/>
      <c r="CO47" s="609"/>
      <c r="CP47" s="609"/>
      <c r="CQ47" s="610"/>
      <c r="CR47" s="611">
        <v>1292876</v>
      </c>
      <c r="CS47" s="640"/>
      <c r="CT47" s="640"/>
      <c r="CU47" s="640"/>
      <c r="CV47" s="640"/>
      <c r="CW47" s="640"/>
      <c r="CX47" s="640"/>
      <c r="CY47" s="641"/>
      <c r="CZ47" s="616">
        <v>11.1</v>
      </c>
      <c r="DA47" s="638"/>
      <c r="DB47" s="638"/>
      <c r="DC47" s="642"/>
      <c r="DD47" s="620">
        <v>44231</v>
      </c>
      <c r="DE47" s="640"/>
      <c r="DF47" s="640"/>
      <c r="DG47" s="640"/>
      <c r="DH47" s="640"/>
      <c r="DI47" s="640"/>
      <c r="DJ47" s="640"/>
      <c r="DK47" s="641"/>
      <c r="DL47" s="690"/>
      <c r="DM47" s="691"/>
      <c r="DN47" s="691"/>
      <c r="DO47" s="691"/>
      <c r="DP47" s="691"/>
      <c r="DQ47" s="691"/>
      <c r="DR47" s="691"/>
      <c r="DS47" s="691"/>
      <c r="DT47" s="691"/>
      <c r="DU47" s="691"/>
      <c r="DV47" s="692"/>
      <c r="DW47" s="693"/>
      <c r="DX47" s="694"/>
      <c r="DY47" s="694"/>
      <c r="DZ47" s="694"/>
      <c r="EA47" s="694"/>
      <c r="EB47" s="694"/>
      <c r="EC47" s="695"/>
    </row>
    <row r="48" spans="2:133" x14ac:dyDescent="0.15">
      <c r="CD48" s="666"/>
      <c r="CE48" s="667"/>
      <c r="CF48" s="608" t="s">
        <v>357</v>
      </c>
      <c r="CG48" s="609"/>
      <c r="CH48" s="609"/>
      <c r="CI48" s="609"/>
      <c r="CJ48" s="609"/>
      <c r="CK48" s="609"/>
      <c r="CL48" s="609"/>
      <c r="CM48" s="609"/>
      <c r="CN48" s="609"/>
      <c r="CO48" s="609"/>
      <c r="CP48" s="609"/>
      <c r="CQ48" s="610"/>
      <c r="CR48" s="611" t="s">
        <v>133</v>
      </c>
      <c r="CS48" s="612"/>
      <c r="CT48" s="612"/>
      <c r="CU48" s="612"/>
      <c r="CV48" s="612"/>
      <c r="CW48" s="612"/>
      <c r="CX48" s="612"/>
      <c r="CY48" s="613"/>
      <c r="CZ48" s="616" t="s">
        <v>133</v>
      </c>
      <c r="DA48" s="617"/>
      <c r="DB48" s="617"/>
      <c r="DC48" s="696"/>
      <c r="DD48" s="620" t="s">
        <v>224</v>
      </c>
      <c r="DE48" s="612"/>
      <c r="DF48" s="612"/>
      <c r="DG48" s="612"/>
      <c r="DH48" s="612"/>
      <c r="DI48" s="612"/>
      <c r="DJ48" s="612"/>
      <c r="DK48" s="613"/>
      <c r="DL48" s="690"/>
      <c r="DM48" s="691"/>
      <c r="DN48" s="691"/>
      <c r="DO48" s="691"/>
      <c r="DP48" s="691"/>
      <c r="DQ48" s="691"/>
      <c r="DR48" s="691"/>
      <c r="DS48" s="691"/>
      <c r="DT48" s="691"/>
      <c r="DU48" s="691"/>
      <c r="DV48" s="692"/>
      <c r="DW48" s="693"/>
      <c r="DX48" s="694"/>
      <c r="DY48" s="694"/>
      <c r="DZ48" s="694"/>
      <c r="EA48" s="694"/>
      <c r="EB48" s="694"/>
      <c r="EC48" s="695"/>
    </row>
    <row r="49" spans="82:133" ht="11.25" customHeight="1" x14ac:dyDescent="0.15">
      <c r="CD49" s="628" t="s">
        <v>358</v>
      </c>
      <c r="CE49" s="629"/>
      <c r="CF49" s="629"/>
      <c r="CG49" s="629"/>
      <c r="CH49" s="629"/>
      <c r="CI49" s="629"/>
      <c r="CJ49" s="629"/>
      <c r="CK49" s="629"/>
      <c r="CL49" s="629"/>
      <c r="CM49" s="629"/>
      <c r="CN49" s="629"/>
      <c r="CO49" s="629"/>
      <c r="CP49" s="629"/>
      <c r="CQ49" s="630"/>
      <c r="CR49" s="679">
        <v>11610203</v>
      </c>
      <c r="CS49" s="669"/>
      <c r="CT49" s="669"/>
      <c r="CU49" s="669"/>
      <c r="CV49" s="669"/>
      <c r="CW49" s="669"/>
      <c r="CX49" s="669"/>
      <c r="CY49" s="697"/>
      <c r="CZ49" s="684">
        <v>100</v>
      </c>
      <c r="DA49" s="698"/>
      <c r="DB49" s="698"/>
      <c r="DC49" s="699"/>
      <c r="DD49" s="700">
        <v>4047382</v>
      </c>
      <c r="DE49" s="669"/>
      <c r="DF49" s="669"/>
      <c r="DG49" s="669"/>
      <c r="DH49" s="669"/>
      <c r="DI49" s="669"/>
      <c r="DJ49" s="669"/>
      <c r="DK49" s="697"/>
      <c r="DL49" s="701"/>
      <c r="DM49" s="702"/>
      <c r="DN49" s="702"/>
      <c r="DO49" s="702"/>
      <c r="DP49" s="702"/>
      <c r="DQ49" s="702"/>
      <c r="DR49" s="702"/>
      <c r="DS49" s="702"/>
      <c r="DT49" s="702"/>
      <c r="DU49" s="702"/>
      <c r="DV49" s="703"/>
      <c r="DW49" s="704"/>
      <c r="DX49" s="705"/>
      <c r="DY49" s="705"/>
      <c r="DZ49" s="705"/>
      <c r="EA49" s="705"/>
      <c r="EB49" s="705"/>
      <c r="EC49" s="706"/>
    </row>
    <row r="50" spans="82:133" hidden="1" x14ac:dyDescent="0.15"/>
    <row r="51" spans="82:133" hidden="1" x14ac:dyDescent="0.15"/>
    <row r="52" spans="82:133" hidden="1" x14ac:dyDescent="0.15"/>
    <row r="53" spans="82:133" hidden="1" x14ac:dyDescent="0.15"/>
  </sheetData>
  <sheetProtection algorithmName="SHA-512" hashValue="wRSNuwo3R2U0MtjB5GGHRrdEDvWu1pqsCF5pZUzV1q0BAJObv1CJe0FLFqoOmVIGHOZFFl1gi+JNd7pGZfGP9w==" saltValue="U5gAzScTVlQhWPv/fGJe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359</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36" t="s">
        <v>360</v>
      </c>
      <c r="DK2" s="737"/>
      <c r="DL2" s="737"/>
      <c r="DM2" s="737"/>
      <c r="DN2" s="737"/>
      <c r="DO2" s="738"/>
      <c r="DP2" s="209"/>
      <c r="DQ2" s="736" t="s">
        <v>361</v>
      </c>
      <c r="DR2" s="737"/>
      <c r="DS2" s="737"/>
      <c r="DT2" s="737"/>
      <c r="DU2" s="737"/>
      <c r="DV2" s="737"/>
      <c r="DW2" s="737"/>
      <c r="DX2" s="737"/>
      <c r="DY2" s="737"/>
      <c r="DZ2" s="738"/>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739" t="s">
        <v>362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14"/>
      <c r="BA4" s="214"/>
      <c r="BB4" s="214"/>
      <c r="BC4" s="214"/>
      <c r="BD4" s="214"/>
      <c r="BE4" s="215"/>
      <c r="BF4" s="215"/>
      <c r="BG4" s="215"/>
      <c r="BH4" s="215"/>
      <c r="BI4" s="215"/>
      <c r="BJ4" s="215"/>
      <c r="BK4" s="215"/>
      <c r="BL4" s="215"/>
      <c r="BM4" s="215"/>
      <c r="BN4" s="215"/>
      <c r="BO4" s="215"/>
      <c r="BP4" s="215"/>
      <c r="BQ4" s="214" t="s">
        <v>363</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730" t="s">
        <v>364</v>
      </c>
      <c r="B5" s="731"/>
      <c r="C5" s="731"/>
      <c r="D5" s="731"/>
      <c r="E5" s="731"/>
      <c r="F5" s="731"/>
      <c r="G5" s="731"/>
      <c r="H5" s="731"/>
      <c r="I5" s="731"/>
      <c r="J5" s="731"/>
      <c r="K5" s="731"/>
      <c r="L5" s="731"/>
      <c r="M5" s="731"/>
      <c r="N5" s="731"/>
      <c r="O5" s="731"/>
      <c r="P5" s="732"/>
      <c r="Q5" s="707" t="s">
        <v>365</v>
      </c>
      <c r="R5" s="708"/>
      <c r="S5" s="708"/>
      <c r="T5" s="708"/>
      <c r="U5" s="709"/>
      <c r="V5" s="707" t="s">
        <v>366</v>
      </c>
      <c r="W5" s="708"/>
      <c r="X5" s="708"/>
      <c r="Y5" s="708"/>
      <c r="Z5" s="709"/>
      <c r="AA5" s="707" t="s">
        <v>367</v>
      </c>
      <c r="AB5" s="708"/>
      <c r="AC5" s="708"/>
      <c r="AD5" s="708"/>
      <c r="AE5" s="708"/>
      <c r="AF5" s="740" t="s">
        <v>368</v>
      </c>
      <c r="AG5" s="708"/>
      <c r="AH5" s="708"/>
      <c r="AI5" s="708"/>
      <c r="AJ5" s="719"/>
      <c r="AK5" s="708" t="s">
        <v>369</v>
      </c>
      <c r="AL5" s="708"/>
      <c r="AM5" s="708"/>
      <c r="AN5" s="708"/>
      <c r="AO5" s="709"/>
      <c r="AP5" s="707" t="s">
        <v>370</v>
      </c>
      <c r="AQ5" s="708"/>
      <c r="AR5" s="708"/>
      <c r="AS5" s="708"/>
      <c r="AT5" s="709"/>
      <c r="AU5" s="707" t="s">
        <v>371</v>
      </c>
      <c r="AV5" s="708"/>
      <c r="AW5" s="708"/>
      <c r="AX5" s="708"/>
      <c r="AY5" s="719"/>
      <c r="AZ5" s="214"/>
      <c r="BA5" s="214"/>
      <c r="BB5" s="214"/>
      <c r="BC5" s="214"/>
      <c r="BD5" s="214"/>
      <c r="BE5" s="215"/>
      <c r="BF5" s="215"/>
      <c r="BG5" s="215"/>
      <c r="BH5" s="215"/>
      <c r="BI5" s="215"/>
      <c r="BJ5" s="215"/>
      <c r="BK5" s="215"/>
      <c r="BL5" s="215"/>
      <c r="BM5" s="215"/>
      <c r="BN5" s="215"/>
      <c r="BO5" s="215"/>
      <c r="BP5" s="215"/>
      <c r="BQ5" s="730" t="s">
        <v>372</v>
      </c>
      <c r="BR5" s="731"/>
      <c r="BS5" s="731"/>
      <c r="BT5" s="731"/>
      <c r="BU5" s="731"/>
      <c r="BV5" s="731"/>
      <c r="BW5" s="731"/>
      <c r="BX5" s="731"/>
      <c r="BY5" s="731"/>
      <c r="BZ5" s="731"/>
      <c r="CA5" s="731"/>
      <c r="CB5" s="731"/>
      <c r="CC5" s="731"/>
      <c r="CD5" s="731"/>
      <c r="CE5" s="731"/>
      <c r="CF5" s="731"/>
      <c r="CG5" s="732"/>
      <c r="CH5" s="707" t="s">
        <v>373</v>
      </c>
      <c r="CI5" s="708"/>
      <c r="CJ5" s="708"/>
      <c r="CK5" s="708"/>
      <c r="CL5" s="709"/>
      <c r="CM5" s="707" t="s">
        <v>374</v>
      </c>
      <c r="CN5" s="708"/>
      <c r="CO5" s="708"/>
      <c r="CP5" s="708"/>
      <c r="CQ5" s="709"/>
      <c r="CR5" s="707" t="s">
        <v>375</v>
      </c>
      <c r="CS5" s="708"/>
      <c r="CT5" s="708"/>
      <c r="CU5" s="708"/>
      <c r="CV5" s="709"/>
      <c r="CW5" s="707" t="s">
        <v>376</v>
      </c>
      <c r="CX5" s="708"/>
      <c r="CY5" s="708"/>
      <c r="CZ5" s="708"/>
      <c r="DA5" s="709"/>
      <c r="DB5" s="707" t="s">
        <v>377</v>
      </c>
      <c r="DC5" s="708"/>
      <c r="DD5" s="708"/>
      <c r="DE5" s="708"/>
      <c r="DF5" s="709"/>
      <c r="DG5" s="713" t="s">
        <v>378</v>
      </c>
      <c r="DH5" s="714"/>
      <c r="DI5" s="714"/>
      <c r="DJ5" s="714"/>
      <c r="DK5" s="715"/>
      <c r="DL5" s="713" t="s">
        <v>379</v>
      </c>
      <c r="DM5" s="714"/>
      <c r="DN5" s="714"/>
      <c r="DO5" s="714"/>
      <c r="DP5" s="715"/>
      <c r="DQ5" s="707" t="s">
        <v>380</v>
      </c>
      <c r="DR5" s="708"/>
      <c r="DS5" s="708"/>
      <c r="DT5" s="708"/>
      <c r="DU5" s="709"/>
      <c r="DV5" s="707" t="s">
        <v>371</v>
      </c>
      <c r="DW5" s="708"/>
      <c r="DX5" s="708"/>
      <c r="DY5" s="708"/>
      <c r="DZ5" s="719"/>
      <c r="EA5" s="216"/>
    </row>
    <row r="6" spans="1:131" s="217"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14"/>
      <c r="BA6" s="214"/>
      <c r="BB6" s="214"/>
      <c r="BC6" s="214"/>
      <c r="BD6" s="214"/>
      <c r="BE6" s="215"/>
      <c r="BF6" s="215"/>
      <c r="BG6" s="215"/>
      <c r="BH6" s="215"/>
      <c r="BI6" s="215"/>
      <c r="BJ6" s="215"/>
      <c r="BK6" s="215"/>
      <c r="BL6" s="215"/>
      <c r="BM6" s="215"/>
      <c r="BN6" s="215"/>
      <c r="BO6" s="215"/>
      <c r="BP6" s="215"/>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16"/>
    </row>
    <row r="7" spans="1:131" s="217" customFormat="1" ht="26.25" customHeight="1" thickTop="1" x14ac:dyDescent="0.15">
      <c r="A7" s="218">
        <v>1</v>
      </c>
      <c r="B7" s="721" t="s">
        <v>381</v>
      </c>
      <c r="C7" s="722"/>
      <c r="D7" s="722"/>
      <c r="E7" s="722"/>
      <c r="F7" s="722"/>
      <c r="G7" s="722"/>
      <c r="H7" s="722"/>
      <c r="I7" s="722"/>
      <c r="J7" s="722"/>
      <c r="K7" s="722"/>
      <c r="L7" s="722"/>
      <c r="M7" s="722"/>
      <c r="N7" s="722"/>
      <c r="O7" s="722"/>
      <c r="P7" s="723"/>
      <c r="Q7" s="724">
        <v>12228</v>
      </c>
      <c r="R7" s="725"/>
      <c r="S7" s="725"/>
      <c r="T7" s="725"/>
      <c r="U7" s="725"/>
      <c r="V7" s="725">
        <v>11610</v>
      </c>
      <c r="W7" s="725"/>
      <c r="X7" s="725"/>
      <c r="Y7" s="725"/>
      <c r="Z7" s="725"/>
      <c r="AA7" s="725">
        <v>618</v>
      </c>
      <c r="AB7" s="725"/>
      <c r="AC7" s="725"/>
      <c r="AD7" s="725"/>
      <c r="AE7" s="726"/>
      <c r="AF7" s="727">
        <v>440</v>
      </c>
      <c r="AG7" s="728"/>
      <c r="AH7" s="728"/>
      <c r="AI7" s="728"/>
      <c r="AJ7" s="729"/>
      <c r="AK7" s="764">
        <v>319</v>
      </c>
      <c r="AL7" s="765"/>
      <c r="AM7" s="765"/>
      <c r="AN7" s="765"/>
      <c r="AO7" s="765"/>
      <c r="AP7" s="765">
        <v>9535</v>
      </c>
      <c r="AQ7" s="765"/>
      <c r="AR7" s="765"/>
      <c r="AS7" s="765"/>
      <c r="AT7" s="765"/>
      <c r="AU7" s="766"/>
      <c r="AV7" s="766"/>
      <c r="AW7" s="766"/>
      <c r="AX7" s="766"/>
      <c r="AY7" s="767"/>
      <c r="AZ7" s="214"/>
      <c r="BA7" s="214"/>
      <c r="BB7" s="214"/>
      <c r="BC7" s="214"/>
      <c r="BD7" s="214"/>
      <c r="BE7" s="215"/>
      <c r="BF7" s="215"/>
      <c r="BG7" s="215"/>
      <c r="BH7" s="215"/>
      <c r="BI7" s="215"/>
      <c r="BJ7" s="215"/>
      <c r="BK7" s="215"/>
      <c r="BL7" s="215"/>
      <c r="BM7" s="215"/>
      <c r="BN7" s="215"/>
      <c r="BO7" s="215"/>
      <c r="BP7" s="215"/>
      <c r="BQ7" s="218">
        <v>1</v>
      </c>
      <c r="BR7" s="219"/>
      <c r="BS7" s="742"/>
      <c r="BT7" s="743"/>
      <c r="BU7" s="743"/>
      <c r="BV7" s="743"/>
      <c r="BW7" s="743"/>
      <c r="BX7" s="743"/>
      <c r="BY7" s="743"/>
      <c r="BZ7" s="743"/>
      <c r="CA7" s="743"/>
      <c r="CB7" s="743"/>
      <c r="CC7" s="743"/>
      <c r="CD7" s="743"/>
      <c r="CE7" s="743"/>
      <c r="CF7" s="743"/>
      <c r="CG7" s="768"/>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16"/>
    </row>
    <row r="8" spans="1:131" s="217" customFormat="1" ht="26.25" customHeight="1" x14ac:dyDescent="0.15">
      <c r="A8" s="220">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14"/>
      <c r="BA8" s="214"/>
      <c r="BB8" s="214"/>
      <c r="BC8" s="214"/>
      <c r="BD8" s="214"/>
      <c r="BE8" s="215"/>
      <c r="BF8" s="215"/>
      <c r="BG8" s="215"/>
      <c r="BH8" s="215"/>
      <c r="BI8" s="215"/>
      <c r="BJ8" s="215"/>
      <c r="BK8" s="215"/>
      <c r="BL8" s="215"/>
      <c r="BM8" s="215"/>
      <c r="BN8" s="215"/>
      <c r="BO8" s="215"/>
      <c r="BP8" s="215"/>
      <c r="BQ8" s="220">
        <v>2</v>
      </c>
      <c r="BR8" s="221"/>
      <c r="BS8" s="758"/>
      <c r="BT8" s="759"/>
      <c r="BU8" s="759"/>
      <c r="BV8" s="759"/>
      <c r="BW8" s="759"/>
      <c r="BX8" s="759"/>
      <c r="BY8" s="759"/>
      <c r="BZ8" s="759"/>
      <c r="CA8" s="759"/>
      <c r="CB8" s="759"/>
      <c r="CC8" s="759"/>
      <c r="CD8" s="759"/>
      <c r="CE8" s="759"/>
      <c r="CF8" s="759"/>
      <c r="CG8" s="760"/>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58"/>
      <c r="DW8" s="759"/>
      <c r="DX8" s="759"/>
      <c r="DY8" s="759"/>
      <c r="DZ8" s="772"/>
      <c r="EA8" s="216"/>
    </row>
    <row r="9" spans="1:131" s="217" customFormat="1" ht="26.25" customHeight="1" x14ac:dyDescent="0.15">
      <c r="A9" s="220">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14"/>
      <c r="BA9" s="214"/>
      <c r="BB9" s="214"/>
      <c r="BC9" s="214"/>
      <c r="BD9" s="214"/>
      <c r="BE9" s="215"/>
      <c r="BF9" s="215"/>
      <c r="BG9" s="215"/>
      <c r="BH9" s="215"/>
      <c r="BI9" s="215"/>
      <c r="BJ9" s="215"/>
      <c r="BK9" s="215"/>
      <c r="BL9" s="215"/>
      <c r="BM9" s="215"/>
      <c r="BN9" s="215"/>
      <c r="BO9" s="215"/>
      <c r="BP9" s="215"/>
      <c r="BQ9" s="220">
        <v>3</v>
      </c>
      <c r="BR9" s="221"/>
      <c r="BS9" s="758"/>
      <c r="BT9" s="759"/>
      <c r="BU9" s="759"/>
      <c r="BV9" s="759"/>
      <c r="BW9" s="759"/>
      <c r="BX9" s="759"/>
      <c r="BY9" s="759"/>
      <c r="BZ9" s="759"/>
      <c r="CA9" s="759"/>
      <c r="CB9" s="759"/>
      <c r="CC9" s="759"/>
      <c r="CD9" s="759"/>
      <c r="CE9" s="759"/>
      <c r="CF9" s="759"/>
      <c r="CG9" s="760"/>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58"/>
      <c r="DW9" s="759"/>
      <c r="DX9" s="759"/>
      <c r="DY9" s="759"/>
      <c r="DZ9" s="772"/>
      <c r="EA9" s="216"/>
    </row>
    <row r="10" spans="1:131" s="217" customFormat="1" ht="26.25" customHeight="1" x14ac:dyDescent="0.15">
      <c r="A10" s="220">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14"/>
      <c r="BA10" s="214"/>
      <c r="BB10" s="214"/>
      <c r="BC10" s="214"/>
      <c r="BD10" s="214"/>
      <c r="BE10" s="215"/>
      <c r="BF10" s="215"/>
      <c r="BG10" s="215"/>
      <c r="BH10" s="215"/>
      <c r="BI10" s="215"/>
      <c r="BJ10" s="215"/>
      <c r="BK10" s="215"/>
      <c r="BL10" s="215"/>
      <c r="BM10" s="215"/>
      <c r="BN10" s="215"/>
      <c r="BO10" s="215"/>
      <c r="BP10" s="215"/>
      <c r="BQ10" s="220">
        <v>4</v>
      </c>
      <c r="BR10" s="221"/>
      <c r="BS10" s="758"/>
      <c r="BT10" s="759"/>
      <c r="BU10" s="759"/>
      <c r="BV10" s="759"/>
      <c r="BW10" s="759"/>
      <c r="BX10" s="759"/>
      <c r="BY10" s="759"/>
      <c r="BZ10" s="759"/>
      <c r="CA10" s="759"/>
      <c r="CB10" s="759"/>
      <c r="CC10" s="759"/>
      <c r="CD10" s="759"/>
      <c r="CE10" s="759"/>
      <c r="CF10" s="759"/>
      <c r="CG10" s="760"/>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58"/>
      <c r="DW10" s="759"/>
      <c r="DX10" s="759"/>
      <c r="DY10" s="759"/>
      <c r="DZ10" s="772"/>
      <c r="EA10" s="216"/>
    </row>
    <row r="11" spans="1:131" s="217" customFormat="1" ht="26.25" customHeight="1" x14ac:dyDescent="0.15">
      <c r="A11" s="220">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14"/>
      <c r="BA11" s="214"/>
      <c r="BB11" s="214"/>
      <c r="BC11" s="214"/>
      <c r="BD11" s="214"/>
      <c r="BE11" s="215"/>
      <c r="BF11" s="215"/>
      <c r="BG11" s="215"/>
      <c r="BH11" s="215"/>
      <c r="BI11" s="215"/>
      <c r="BJ11" s="215"/>
      <c r="BK11" s="215"/>
      <c r="BL11" s="215"/>
      <c r="BM11" s="215"/>
      <c r="BN11" s="215"/>
      <c r="BO11" s="215"/>
      <c r="BP11" s="215"/>
      <c r="BQ11" s="220">
        <v>5</v>
      </c>
      <c r="BR11" s="221"/>
      <c r="BS11" s="758"/>
      <c r="BT11" s="759"/>
      <c r="BU11" s="759"/>
      <c r="BV11" s="759"/>
      <c r="BW11" s="759"/>
      <c r="BX11" s="759"/>
      <c r="BY11" s="759"/>
      <c r="BZ11" s="759"/>
      <c r="CA11" s="759"/>
      <c r="CB11" s="759"/>
      <c r="CC11" s="759"/>
      <c r="CD11" s="759"/>
      <c r="CE11" s="759"/>
      <c r="CF11" s="759"/>
      <c r="CG11" s="760"/>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58"/>
      <c r="DW11" s="759"/>
      <c r="DX11" s="759"/>
      <c r="DY11" s="759"/>
      <c r="DZ11" s="772"/>
      <c r="EA11" s="216"/>
    </row>
    <row r="12" spans="1:131" s="217" customFormat="1" ht="26.25" customHeight="1" x14ac:dyDescent="0.15">
      <c r="A12" s="220">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14"/>
      <c r="BA12" s="214"/>
      <c r="BB12" s="214"/>
      <c r="BC12" s="214"/>
      <c r="BD12" s="214"/>
      <c r="BE12" s="215"/>
      <c r="BF12" s="215"/>
      <c r="BG12" s="215"/>
      <c r="BH12" s="215"/>
      <c r="BI12" s="215"/>
      <c r="BJ12" s="215"/>
      <c r="BK12" s="215"/>
      <c r="BL12" s="215"/>
      <c r="BM12" s="215"/>
      <c r="BN12" s="215"/>
      <c r="BO12" s="215"/>
      <c r="BP12" s="215"/>
      <c r="BQ12" s="220">
        <v>6</v>
      </c>
      <c r="BR12" s="221"/>
      <c r="BS12" s="758"/>
      <c r="BT12" s="759"/>
      <c r="BU12" s="759"/>
      <c r="BV12" s="759"/>
      <c r="BW12" s="759"/>
      <c r="BX12" s="759"/>
      <c r="BY12" s="759"/>
      <c r="BZ12" s="759"/>
      <c r="CA12" s="759"/>
      <c r="CB12" s="759"/>
      <c r="CC12" s="759"/>
      <c r="CD12" s="759"/>
      <c r="CE12" s="759"/>
      <c r="CF12" s="759"/>
      <c r="CG12" s="760"/>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58"/>
      <c r="DW12" s="759"/>
      <c r="DX12" s="759"/>
      <c r="DY12" s="759"/>
      <c r="DZ12" s="772"/>
      <c r="EA12" s="216"/>
    </row>
    <row r="13" spans="1:131" s="217" customFormat="1" ht="26.25" customHeight="1" x14ac:dyDescent="0.15">
      <c r="A13" s="220">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14"/>
      <c r="BA13" s="214"/>
      <c r="BB13" s="214"/>
      <c r="BC13" s="214"/>
      <c r="BD13" s="214"/>
      <c r="BE13" s="215"/>
      <c r="BF13" s="215"/>
      <c r="BG13" s="215"/>
      <c r="BH13" s="215"/>
      <c r="BI13" s="215"/>
      <c r="BJ13" s="215"/>
      <c r="BK13" s="215"/>
      <c r="BL13" s="215"/>
      <c r="BM13" s="215"/>
      <c r="BN13" s="215"/>
      <c r="BO13" s="215"/>
      <c r="BP13" s="215"/>
      <c r="BQ13" s="220">
        <v>7</v>
      </c>
      <c r="BR13" s="221"/>
      <c r="BS13" s="758"/>
      <c r="BT13" s="759"/>
      <c r="BU13" s="759"/>
      <c r="BV13" s="759"/>
      <c r="BW13" s="759"/>
      <c r="BX13" s="759"/>
      <c r="BY13" s="759"/>
      <c r="BZ13" s="759"/>
      <c r="CA13" s="759"/>
      <c r="CB13" s="759"/>
      <c r="CC13" s="759"/>
      <c r="CD13" s="759"/>
      <c r="CE13" s="759"/>
      <c r="CF13" s="759"/>
      <c r="CG13" s="760"/>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58"/>
      <c r="DW13" s="759"/>
      <c r="DX13" s="759"/>
      <c r="DY13" s="759"/>
      <c r="DZ13" s="772"/>
      <c r="EA13" s="216"/>
    </row>
    <row r="14" spans="1:131" s="217" customFormat="1" ht="26.25" customHeight="1" x14ac:dyDescent="0.15">
      <c r="A14" s="220">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14"/>
      <c r="BA14" s="214"/>
      <c r="BB14" s="214"/>
      <c r="BC14" s="214"/>
      <c r="BD14" s="214"/>
      <c r="BE14" s="215"/>
      <c r="BF14" s="215"/>
      <c r="BG14" s="215"/>
      <c r="BH14" s="215"/>
      <c r="BI14" s="215"/>
      <c r="BJ14" s="215"/>
      <c r="BK14" s="215"/>
      <c r="BL14" s="215"/>
      <c r="BM14" s="215"/>
      <c r="BN14" s="215"/>
      <c r="BO14" s="215"/>
      <c r="BP14" s="215"/>
      <c r="BQ14" s="220">
        <v>8</v>
      </c>
      <c r="BR14" s="221"/>
      <c r="BS14" s="758"/>
      <c r="BT14" s="759"/>
      <c r="BU14" s="759"/>
      <c r="BV14" s="759"/>
      <c r="BW14" s="759"/>
      <c r="BX14" s="759"/>
      <c r="BY14" s="759"/>
      <c r="BZ14" s="759"/>
      <c r="CA14" s="759"/>
      <c r="CB14" s="759"/>
      <c r="CC14" s="759"/>
      <c r="CD14" s="759"/>
      <c r="CE14" s="759"/>
      <c r="CF14" s="759"/>
      <c r="CG14" s="760"/>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58"/>
      <c r="DW14" s="759"/>
      <c r="DX14" s="759"/>
      <c r="DY14" s="759"/>
      <c r="DZ14" s="772"/>
      <c r="EA14" s="216"/>
    </row>
    <row r="15" spans="1:131" s="217" customFormat="1" ht="26.25" customHeight="1" x14ac:dyDescent="0.15">
      <c r="A15" s="220">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14"/>
      <c r="BA15" s="214"/>
      <c r="BB15" s="214"/>
      <c r="BC15" s="214"/>
      <c r="BD15" s="214"/>
      <c r="BE15" s="215"/>
      <c r="BF15" s="215"/>
      <c r="BG15" s="215"/>
      <c r="BH15" s="215"/>
      <c r="BI15" s="215"/>
      <c r="BJ15" s="215"/>
      <c r="BK15" s="215"/>
      <c r="BL15" s="215"/>
      <c r="BM15" s="215"/>
      <c r="BN15" s="215"/>
      <c r="BO15" s="215"/>
      <c r="BP15" s="215"/>
      <c r="BQ15" s="220">
        <v>9</v>
      </c>
      <c r="BR15" s="221"/>
      <c r="BS15" s="758"/>
      <c r="BT15" s="759"/>
      <c r="BU15" s="759"/>
      <c r="BV15" s="759"/>
      <c r="BW15" s="759"/>
      <c r="BX15" s="759"/>
      <c r="BY15" s="759"/>
      <c r="BZ15" s="759"/>
      <c r="CA15" s="759"/>
      <c r="CB15" s="759"/>
      <c r="CC15" s="759"/>
      <c r="CD15" s="759"/>
      <c r="CE15" s="759"/>
      <c r="CF15" s="759"/>
      <c r="CG15" s="760"/>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58"/>
      <c r="DW15" s="759"/>
      <c r="DX15" s="759"/>
      <c r="DY15" s="759"/>
      <c r="DZ15" s="772"/>
      <c r="EA15" s="216"/>
    </row>
    <row r="16" spans="1:131" s="217" customFormat="1" ht="26.25" customHeight="1" x14ac:dyDescent="0.15">
      <c r="A16" s="220">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14"/>
      <c r="BA16" s="214"/>
      <c r="BB16" s="214"/>
      <c r="BC16" s="214"/>
      <c r="BD16" s="214"/>
      <c r="BE16" s="215"/>
      <c r="BF16" s="215"/>
      <c r="BG16" s="215"/>
      <c r="BH16" s="215"/>
      <c r="BI16" s="215"/>
      <c r="BJ16" s="215"/>
      <c r="BK16" s="215"/>
      <c r="BL16" s="215"/>
      <c r="BM16" s="215"/>
      <c r="BN16" s="215"/>
      <c r="BO16" s="215"/>
      <c r="BP16" s="215"/>
      <c r="BQ16" s="220">
        <v>10</v>
      </c>
      <c r="BR16" s="221"/>
      <c r="BS16" s="758"/>
      <c r="BT16" s="759"/>
      <c r="BU16" s="759"/>
      <c r="BV16" s="759"/>
      <c r="BW16" s="759"/>
      <c r="BX16" s="759"/>
      <c r="BY16" s="759"/>
      <c r="BZ16" s="759"/>
      <c r="CA16" s="759"/>
      <c r="CB16" s="759"/>
      <c r="CC16" s="759"/>
      <c r="CD16" s="759"/>
      <c r="CE16" s="759"/>
      <c r="CF16" s="759"/>
      <c r="CG16" s="760"/>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58"/>
      <c r="DW16" s="759"/>
      <c r="DX16" s="759"/>
      <c r="DY16" s="759"/>
      <c r="DZ16" s="772"/>
      <c r="EA16" s="216"/>
    </row>
    <row r="17" spans="1:131" s="217" customFormat="1" ht="26.25" customHeight="1" x14ac:dyDescent="0.15">
      <c r="A17" s="220">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14"/>
      <c r="BA17" s="214"/>
      <c r="BB17" s="214"/>
      <c r="BC17" s="214"/>
      <c r="BD17" s="214"/>
      <c r="BE17" s="215"/>
      <c r="BF17" s="215"/>
      <c r="BG17" s="215"/>
      <c r="BH17" s="215"/>
      <c r="BI17" s="215"/>
      <c r="BJ17" s="215"/>
      <c r="BK17" s="215"/>
      <c r="BL17" s="215"/>
      <c r="BM17" s="215"/>
      <c r="BN17" s="215"/>
      <c r="BO17" s="215"/>
      <c r="BP17" s="215"/>
      <c r="BQ17" s="220">
        <v>11</v>
      </c>
      <c r="BR17" s="221"/>
      <c r="BS17" s="758"/>
      <c r="BT17" s="759"/>
      <c r="BU17" s="759"/>
      <c r="BV17" s="759"/>
      <c r="BW17" s="759"/>
      <c r="BX17" s="759"/>
      <c r="BY17" s="759"/>
      <c r="BZ17" s="759"/>
      <c r="CA17" s="759"/>
      <c r="CB17" s="759"/>
      <c r="CC17" s="759"/>
      <c r="CD17" s="759"/>
      <c r="CE17" s="759"/>
      <c r="CF17" s="759"/>
      <c r="CG17" s="760"/>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58"/>
      <c r="DW17" s="759"/>
      <c r="DX17" s="759"/>
      <c r="DY17" s="759"/>
      <c r="DZ17" s="772"/>
      <c r="EA17" s="216"/>
    </row>
    <row r="18" spans="1:131" s="217" customFormat="1" ht="26.25" customHeight="1" x14ac:dyDescent="0.15">
      <c r="A18" s="220">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14"/>
      <c r="BA18" s="214"/>
      <c r="BB18" s="214"/>
      <c r="BC18" s="214"/>
      <c r="BD18" s="214"/>
      <c r="BE18" s="215"/>
      <c r="BF18" s="215"/>
      <c r="BG18" s="215"/>
      <c r="BH18" s="215"/>
      <c r="BI18" s="215"/>
      <c r="BJ18" s="215"/>
      <c r="BK18" s="215"/>
      <c r="BL18" s="215"/>
      <c r="BM18" s="215"/>
      <c r="BN18" s="215"/>
      <c r="BO18" s="215"/>
      <c r="BP18" s="215"/>
      <c r="BQ18" s="220">
        <v>12</v>
      </c>
      <c r="BR18" s="221"/>
      <c r="BS18" s="758"/>
      <c r="BT18" s="759"/>
      <c r="BU18" s="759"/>
      <c r="BV18" s="759"/>
      <c r="BW18" s="759"/>
      <c r="BX18" s="759"/>
      <c r="BY18" s="759"/>
      <c r="BZ18" s="759"/>
      <c r="CA18" s="759"/>
      <c r="CB18" s="759"/>
      <c r="CC18" s="759"/>
      <c r="CD18" s="759"/>
      <c r="CE18" s="759"/>
      <c r="CF18" s="759"/>
      <c r="CG18" s="760"/>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58"/>
      <c r="DW18" s="759"/>
      <c r="DX18" s="759"/>
      <c r="DY18" s="759"/>
      <c r="DZ18" s="772"/>
      <c r="EA18" s="216"/>
    </row>
    <row r="19" spans="1:131" s="217" customFormat="1" ht="26.25" customHeight="1" x14ac:dyDescent="0.15">
      <c r="A19" s="220">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14"/>
      <c r="BA19" s="214"/>
      <c r="BB19" s="214"/>
      <c r="BC19" s="214"/>
      <c r="BD19" s="214"/>
      <c r="BE19" s="215"/>
      <c r="BF19" s="215"/>
      <c r="BG19" s="215"/>
      <c r="BH19" s="215"/>
      <c r="BI19" s="215"/>
      <c r="BJ19" s="215"/>
      <c r="BK19" s="215"/>
      <c r="BL19" s="215"/>
      <c r="BM19" s="215"/>
      <c r="BN19" s="215"/>
      <c r="BO19" s="215"/>
      <c r="BP19" s="215"/>
      <c r="BQ19" s="220">
        <v>13</v>
      </c>
      <c r="BR19" s="221"/>
      <c r="BS19" s="758"/>
      <c r="BT19" s="759"/>
      <c r="BU19" s="759"/>
      <c r="BV19" s="759"/>
      <c r="BW19" s="759"/>
      <c r="BX19" s="759"/>
      <c r="BY19" s="759"/>
      <c r="BZ19" s="759"/>
      <c r="CA19" s="759"/>
      <c r="CB19" s="759"/>
      <c r="CC19" s="759"/>
      <c r="CD19" s="759"/>
      <c r="CE19" s="759"/>
      <c r="CF19" s="759"/>
      <c r="CG19" s="760"/>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58"/>
      <c r="DW19" s="759"/>
      <c r="DX19" s="759"/>
      <c r="DY19" s="759"/>
      <c r="DZ19" s="772"/>
      <c r="EA19" s="216"/>
    </row>
    <row r="20" spans="1:131" s="217" customFormat="1" ht="26.25" customHeight="1" x14ac:dyDescent="0.15">
      <c r="A20" s="220">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14"/>
      <c r="BA20" s="214"/>
      <c r="BB20" s="214"/>
      <c r="BC20" s="214"/>
      <c r="BD20" s="214"/>
      <c r="BE20" s="215"/>
      <c r="BF20" s="215"/>
      <c r="BG20" s="215"/>
      <c r="BH20" s="215"/>
      <c r="BI20" s="215"/>
      <c r="BJ20" s="215"/>
      <c r="BK20" s="215"/>
      <c r="BL20" s="215"/>
      <c r="BM20" s="215"/>
      <c r="BN20" s="215"/>
      <c r="BO20" s="215"/>
      <c r="BP20" s="215"/>
      <c r="BQ20" s="220">
        <v>14</v>
      </c>
      <c r="BR20" s="221"/>
      <c r="BS20" s="758"/>
      <c r="BT20" s="759"/>
      <c r="BU20" s="759"/>
      <c r="BV20" s="759"/>
      <c r="BW20" s="759"/>
      <c r="BX20" s="759"/>
      <c r="BY20" s="759"/>
      <c r="BZ20" s="759"/>
      <c r="CA20" s="759"/>
      <c r="CB20" s="759"/>
      <c r="CC20" s="759"/>
      <c r="CD20" s="759"/>
      <c r="CE20" s="759"/>
      <c r="CF20" s="759"/>
      <c r="CG20" s="760"/>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58"/>
      <c r="DW20" s="759"/>
      <c r="DX20" s="759"/>
      <c r="DY20" s="759"/>
      <c r="DZ20" s="772"/>
      <c r="EA20" s="216"/>
    </row>
    <row r="21" spans="1:131" s="217" customFormat="1" ht="26.25" customHeight="1" thickBot="1" x14ac:dyDescent="0.2">
      <c r="A21" s="220">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14"/>
      <c r="BA21" s="214"/>
      <c r="BB21" s="214"/>
      <c r="BC21" s="214"/>
      <c r="BD21" s="214"/>
      <c r="BE21" s="215"/>
      <c r="BF21" s="215"/>
      <c r="BG21" s="215"/>
      <c r="BH21" s="215"/>
      <c r="BI21" s="215"/>
      <c r="BJ21" s="215"/>
      <c r="BK21" s="215"/>
      <c r="BL21" s="215"/>
      <c r="BM21" s="215"/>
      <c r="BN21" s="215"/>
      <c r="BO21" s="215"/>
      <c r="BP21" s="215"/>
      <c r="BQ21" s="220">
        <v>15</v>
      </c>
      <c r="BR21" s="221"/>
      <c r="BS21" s="758"/>
      <c r="BT21" s="759"/>
      <c r="BU21" s="759"/>
      <c r="BV21" s="759"/>
      <c r="BW21" s="759"/>
      <c r="BX21" s="759"/>
      <c r="BY21" s="759"/>
      <c r="BZ21" s="759"/>
      <c r="CA21" s="759"/>
      <c r="CB21" s="759"/>
      <c r="CC21" s="759"/>
      <c r="CD21" s="759"/>
      <c r="CE21" s="759"/>
      <c r="CF21" s="759"/>
      <c r="CG21" s="760"/>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58"/>
      <c r="DW21" s="759"/>
      <c r="DX21" s="759"/>
      <c r="DY21" s="759"/>
      <c r="DZ21" s="772"/>
      <c r="EA21" s="216"/>
    </row>
    <row r="22" spans="1:131" s="217" customFormat="1" ht="26.25" customHeight="1" x14ac:dyDescent="0.15">
      <c r="A22" s="220">
        <v>16</v>
      </c>
      <c r="B22" s="745"/>
      <c r="C22" s="746"/>
      <c r="D22" s="746"/>
      <c r="E22" s="746"/>
      <c r="F22" s="746"/>
      <c r="G22" s="746"/>
      <c r="H22" s="746"/>
      <c r="I22" s="746"/>
      <c r="J22" s="746"/>
      <c r="K22" s="746"/>
      <c r="L22" s="746"/>
      <c r="M22" s="746"/>
      <c r="N22" s="746"/>
      <c r="O22" s="746"/>
      <c r="P22" s="747"/>
      <c r="Q22" s="773"/>
      <c r="R22" s="774"/>
      <c r="S22" s="774"/>
      <c r="T22" s="774"/>
      <c r="U22" s="774"/>
      <c r="V22" s="774"/>
      <c r="W22" s="774"/>
      <c r="X22" s="774"/>
      <c r="Y22" s="774"/>
      <c r="Z22" s="774"/>
      <c r="AA22" s="774"/>
      <c r="AB22" s="774"/>
      <c r="AC22" s="774"/>
      <c r="AD22" s="774"/>
      <c r="AE22" s="775"/>
      <c r="AF22" s="751"/>
      <c r="AG22" s="752"/>
      <c r="AH22" s="752"/>
      <c r="AI22" s="752"/>
      <c r="AJ22" s="753"/>
      <c r="AK22" s="788"/>
      <c r="AL22" s="789"/>
      <c r="AM22" s="789"/>
      <c r="AN22" s="789"/>
      <c r="AO22" s="789"/>
      <c r="AP22" s="789"/>
      <c r="AQ22" s="789"/>
      <c r="AR22" s="789"/>
      <c r="AS22" s="789"/>
      <c r="AT22" s="789"/>
      <c r="AU22" s="790"/>
      <c r="AV22" s="790"/>
      <c r="AW22" s="790"/>
      <c r="AX22" s="790"/>
      <c r="AY22" s="791"/>
      <c r="AZ22" s="792" t="s">
        <v>382</v>
      </c>
      <c r="BA22" s="792"/>
      <c r="BB22" s="792"/>
      <c r="BC22" s="792"/>
      <c r="BD22" s="793"/>
      <c r="BE22" s="215"/>
      <c r="BF22" s="215"/>
      <c r="BG22" s="215"/>
      <c r="BH22" s="215"/>
      <c r="BI22" s="215"/>
      <c r="BJ22" s="215"/>
      <c r="BK22" s="215"/>
      <c r="BL22" s="215"/>
      <c r="BM22" s="215"/>
      <c r="BN22" s="215"/>
      <c r="BO22" s="215"/>
      <c r="BP22" s="215"/>
      <c r="BQ22" s="220">
        <v>16</v>
      </c>
      <c r="BR22" s="221"/>
      <c r="BS22" s="758"/>
      <c r="BT22" s="759"/>
      <c r="BU22" s="759"/>
      <c r="BV22" s="759"/>
      <c r="BW22" s="759"/>
      <c r="BX22" s="759"/>
      <c r="BY22" s="759"/>
      <c r="BZ22" s="759"/>
      <c r="CA22" s="759"/>
      <c r="CB22" s="759"/>
      <c r="CC22" s="759"/>
      <c r="CD22" s="759"/>
      <c r="CE22" s="759"/>
      <c r="CF22" s="759"/>
      <c r="CG22" s="760"/>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58"/>
      <c r="DW22" s="759"/>
      <c r="DX22" s="759"/>
      <c r="DY22" s="759"/>
      <c r="DZ22" s="772"/>
      <c r="EA22" s="216"/>
    </row>
    <row r="23" spans="1:131" s="217" customFormat="1" ht="26.25" customHeight="1" thickBot="1" x14ac:dyDescent="0.2">
      <c r="A23" s="222" t="s">
        <v>383</v>
      </c>
      <c r="B23" s="776" t="s">
        <v>384</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440</v>
      </c>
      <c r="AG23" s="780"/>
      <c r="AH23" s="780"/>
      <c r="AI23" s="780"/>
      <c r="AJ23" s="783"/>
      <c r="AK23" s="784"/>
      <c r="AL23" s="785"/>
      <c r="AM23" s="785"/>
      <c r="AN23" s="785"/>
      <c r="AO23" s="785"/>
      <c r="AP23" s="780"/>
      <c r="AQ23" s="780"/>
      <c r="AR23" s="780"/>
      <c r="AS23" s="780"/>
      <c r="AT23" s="780"/>
      <c r="AU23" s="786"/>
      <c r="AV23" s="786"/>
      <c r="AW23" s="786"/>
      <c r="AX23" s="786"/>
      <c r="AY23" s="787"/>
      <c r="AZ23" s="795" t="s">
        <v>385</v>
      </c>
      <c r="BA23" s="796"/>
      <c r="BB23" s="796"/>
      <c r="BC23" s="796"/>
      <c r="BD23" s="797"/>
      <c r="BE23" s="215"/>
      <c r="BF23" s="215"/>
      <c r="BG23" s="215"/>
      <c r="BH23" s="215"/>
      <c r="BI23" s="215"/>
      <c r="BJ23" s="215"/>
      <c r="BK23" s="215"/>
      <c r="BL23" s="215"/>
      <c r="BM23" s="215"/>
      <c r="BN23" s="215"/>
      <c r="BO23" s="215"/>
      <c r="BP23" s="215"/>
      <c r="BQ23" s="220">
        <v>17</v>
      </c>
      <c r="BR23" s="221"/>
      <c r="BS23" s="758"/>
      <c r="BT23" s="759"/>
      <c r="BU23" s="759"/>
      <c r="BV23" s="759"/>
      <c r="BW23" s="759"/>
      <c r="BX23" s="759"/>
      <c r="BY23" s="759"/>
      <c r="BZ23" s="759"/>
      <c r="CA23" s="759"/>
      <c r="CB23" s="759"/>
      <c r="CC23" s="759"/>
      <c r="CD23" s="759"/>
      <c r="CE23" s="759"/>
      <c r="CF23" s="759"/>
      <c r="CG23" s="760"/>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58"/>
      <c r="DW23" s="759"/>
      <c r="DX23" s="759"/>
      <c r="DY23" s="759"/>
      <c r="DZ23" s="772"/>
      <c r="EA23" s="216"/>
    </row>
    <row r="24" spans="1:131" s="217" customFormat="1" ht="26.25" customHeight="1" x14ac:dyDescent="0.15">
      <c r="A24" s="794" t="s">
        <v>386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14"/>
      <c r="BA24" s="214"/>
      <c r="BB24" s="214"/>
      <c r="BC24" s="214"/>
      <c r="BD24" s="214"/>
      <c r="BE24" s="215"/>
      <c r="BF24" s="215"/>
      <c r="BG24" s="215"/>
      <c r="BH24" s="215"/>
      <c r="BI24" s="215"/>
      <c r="BJ24" s="215"/>
      <c r="BK24" s="215"/>
      <c r="BL24" s="215"/>
      <c r="BM24" s="215"/>
      <c r="BN24" s="215"/>
      <c r="BO24" s="215"/>
      <c r="BP24" s="215"/>
      <c r="BQ24" s="220">
        <v>18</v>
      </c>
      <c r="BR24" s="221"/>
      <c r="BS24" s="758"/>
      <c r="BT24" s="759"/>
      <c r="BU24" s="759"/>
      <c r="BV24" s="759"/>
      <c r="BW24" s="759"/>
      <c r="BX24" s="759"/>
      <c r="BY24" s="759"/>
      <c r="BZ24" s="759"/>
      <c r="CA24" s="759"/>
      <c r="CB24" s="759"/>
      <c r="CC24" s="759"/>
      <c r="CD24" s="759"/>
      <c r="CE24" s="759"/>
      <c r="CF24" s="759"/>
      <c r="CG24" s="760"/>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58"/>
      <c r="DW24" s="759"/>
      <c r="DX24" s="759"/>
      <c r="DY24" s="759"/>
      <c r="DZ24" s="772"/>
      <c r="EA24" s="216"/>
    </row>
    <row r="25" spans="1:131" ht="26.25" customHeight="1" thickBot="1" x14ac:dyDescent="0.2">
      <c r="A25" s="739" t="s">
        <v>387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14"/>
      <c r="BK25" s="214"/>
      <c r="BL25" s="214"/>
      <c r="BM25" s="214"/>
      <c r="BN25" s="214"/>
      <c r="BO25" s="223"/>
      <c r="BP25" s="223"/>
      <c r="BQ25" s="220">
        <v>19</v>
      </c>
      <c r="BR25" s="221"/>
      <c r="BS25" s="758"/>
      <c r="BT25" s="759"/>
      <c r="BU25" s="759"/>
      <c r="BV25" s="759"/>
      <c r="BW25" s="759"/>
      <c r="BX25" s="759"/>
      <c r="BY25" s="759"/>
      <c r="BZ25" s="759"/>
      <c r="CA25" s="759"/>
      <c r="CB25" s="759"/>
      <c r="CC25" s="759"/>
      <c r="CD25" s="759"/>
      <c r="CE25" s="759"/>
      <c r="CF25" s="759"/>
      <c r="CG25" s="760"/>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58"/>
      <c r="DW25" s="759"/>
      <c r="DX25" s="759"/>
      <c r="DY25" s="759"/>
      <c r="DZ25" s="772"/>
      <c r="EA25" s="211"/>
    </row>
    <row r="26" spans="1:131" ht="26.25" customHeight="1" x14ac:dyDescent="0.15">
      <c r="A26" s="730" t="s">
        <v>364</v>
      </c>
      <c r="B26" s="731"/>
      <c r="C26" s="731"/>
      <c r="D26" s="731"/>
      <c r="E26" s="731"/>
      <c r="F26" s="731"/>
      <c r="G26" s="731"/>
      <c r="H26" s="731"/>
      <c r="I26" s="731"/>
      <c r="J26" s="731"/>
      <c r="K26" s="731"/>
      <c r="L26" s="731"/>
      <c r="M26" s="731"/>
      <c r="N26" s="731"/>
      <c r="O26" s="731"/>
      <c r="P26" s="732"/>
      <c r="Q26" s="707" t="s">
        <v>388</v>
      </c>
      <c r="R26" s="708"/>
      <c r="S26" s="708"/>
      <c r="T26" s="708"/>
      <c r="U26" s="709"/>
      <c r="V26" s="707" t="s">
        <v>389</v>
      </c>
      <c r="W26" s="708"/>
      <c r="X26" s="708"/>
      <c r="Y26" s="708"/>
      <c r="Z26" s="709"/>
      <c r="AA26" s="707" t="s">
        <v>390</v>
      </c>
      <c r="AB26" s="708"/>
      <c r="AC26" s="708"/>
      <c r="AD26" s="708"/>
      <c r="AE26" s="708"/>
      <c r="AF26" s="798" t="s">
        <v>391</v>
      </c>
      <c r="AG26" s="799"/>
      <c r="AH26" s="799"/>
      <c r="AI26" s="799"/>
      <c r="AJ26" s="800"/>
      <c r="AK26" s="708" t="s">
        <v>392</v>
      </c>
      <c r="AL26" s="708"/>
      <c r="AM26" s="708"/>
      <c r="AN26" s="708"/>
      <c r="AO26" s="709"/>
      <c r="AP26" s="707" t="s">
        <v>393</v>
      </c>
      <c r="AQ26" s="708"/>
      <c r="AR26" s="708"/>
      <c r="AS26" s="708"/>
      <c r="AT26" s="709"/>
      <c r="AU26" s="707" t="s">
        <v>394</v>
      </c>
      <c r="AV26" s="708"/>
      <c r="AW26" s="708"/>
      <c r="AX26" s="708"/>
      <c r="AY26" s="709"/>
      <c r="AZ26" s="707" t="s">
        <v>395</v>
      </c>
      <c r="BA26" s="708"/>
      <c r="BB26" s="708"/>
      <c r="BC26" s="708"/>
      <c r="BD26" s="709"/>
      <c r="BE26" s="707" t="s">
        <v>371</v>
      </c>
      <c r="BF26" s="708"/>
      <c r="BG26" s="708"/>
      <c r="BH26" s="708"/>
      <c r="BI26" s="719"/>
      <c r="BJ26" s="214"/>
      <c r="BK26" s="214"/>
      <c r="BL26" s="214"/>
      <c r="BM26" s="214"/>
      <c r="BN26" s="214"/>
      <c r="BO26" s="223"/>
      <c r="BP26" s="223"/>
      <c r="BQ26" s="220">
        <v>20</v>
      </c>
      <c r="BR26" s="221"/>
      <c r="BS26" s="758"/>
      <c r="BT26" s="759"/>
      <c r="BU26" s="759"/>
      <c r="BV26" s="759"/>
      <c r="BW26" s="759"/>
      <c r="BX26" s="759"/>
      <c r="BY26" s="759"/>
      <c r="BZ26" s="759"/>
      <c r="CA26" s="759"/>
      <c r="CB26" s="759"/>
      <c r="CC26" s="759"/>
      <c r="CD26" s="759"/>
      <c r="CE26" s="759"/>
      <c r="CF26" s="759"/>
      <c r="CG26" s="760"/>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58"/>
      <c r="DW26" s="759"/>
      <c r="DX26" s="759"/>
      <c r="DY26" s="759"/>
      <c r="DZ26" s="772"/>
      <c r="EA26" s="211"/>
    </row>
    <row r="27" spans="1:13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1"/>
      <c r="AG27" s="802"/>
      <c r="AH27" s="802"/>
      <c r="AI27" s="802"/>
      <c r="AJ27" s="803"/>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14"/>
      <c r="BK27" s="214"/>
      <c r="BL27" s="214"/>
      <c r="BM27" s="214"/>
      <c r="BN27" s="214"/>
      <c r="BO27" s="223"/>
      <c r="BP27" s="223"/>
      <c r="BQ27" s="220">
        <v>21</v>
      </c>
      <c r="BR27" s="221"/>
      <c r="BS27" s="758"/>
      <c r="BT27" s="759"/>
      <c r="BU27" s="759"/>
      <c r="BV27" s="759"/>
      <c r="BW27" s="759"/>
      <c r="BX27" s="759"/>
      <c r="BY27" s="759"/>
      <c r="BZ27" s="759"/>
      <c r="CA27" s="759"/>
      <c r="CB27" s="759"/>
      <c r="CC27" s="759"/>
      <c r="CD27" s="759"/>
      <c r="CE27" s="759"/>
      <c r="CF27" s="759"/>
      <c r="CG27" s="760"/>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58"/>
      <c r="DW27" s="759"/>
      <c r="DX27" s="759"/>
      <c r="DY27" s="759"/>
      <c r="DZ27" s="772"/>
      <c r="EA27" s="211"/>
    </row>
    <row r="28" spans="1:131" ht="26.25" customHeight="1" thickTop="1" x14ac:dyDescent="0.15">
      <c r="A28" s="224">
        <v>1</v>
      </c>
      <c r="B28" s="721" t="s">
        <v>396</v>
      </c>
      <c r="C28" s="722"/>
      <c r="D28" s="722"/>
      <c r="E28" s="722"/>
      <c r="F28" s="722"/>
      <c r="G28" s="722"/>
      <c r="H28" s="722"/>
      <c r="I28" s="722"/>
      <c r="J28" s="722"/>
      <c r="K28" s="722"/>
      <c r="L28" s="722"/>
      <c r="M28" s="722"/>
      <c r="N28" s="722"/>
      <c r="O28" s="722"/>
      <c r="P28" s="723"/>
      <c r="Q28" s="808">
        <v>2164</v>
      </c>
      <c r="R28" s="809"/>
      <c r="S28" s="809"/>
      <c r="T28" s="809"/>
      <c r="U28" s="809"/>
      <c r="V28" s="809">
        <v>1921</v>
      </c>
      <c r="W28" s="809"/>
      <c r="X28" s="809"/>
      <c r="Y28" s="809"/>
      <c r="Z28" s="809"/>
      <c r="AA28" s="809">
        <v>243</v>
      </c>
      <c r="AB28" s="809"/>
      <c r="AC28" s="809"/>
      <c r="AD28" s="809"/>
      <c r="AE28" s="810"/>
      <c r="AF28" s="811">
        <v>243</v>
      </c>
      <c r="AG28" s="809"/>
      <c r="AH28" s="809"/>
      <c r="AI28" s="809"/>
      <c r="AJ28" s="812"/>
      <c r="AK28" s="813">
        <v>148</v>
      </c>
      <c r="AL28" s="804"/>
      <c r="AM28" s="804"/>
      <c r="AN28" s="804"/>
      <c r="AO28" s="804"/>
      <c r="AP28" s="804" t="s">
        <v>580</v>
      </c>
      <c r="AQ28" s="804"/>
      <c r="AR28" s="804"/>
      <c r="AS28" s="804"/>
      <c r="AT28" s="804"/>
      <c r="AU28" s="804" t="s">
        <v>580</v>
      </c>
      <c r="AV28" s="804"/>
      <c r="AW28" s="804"/>
      <c r="AX28" s="804"/>
      <c r="AY28" s="804"/>
      <c r="AZ28" s="805" t="s">
        <v>580</v>
      </c>
      <c r="BA28" s="805"/>
      <c r="BB28" s="805"/>
      <c r="BC28" s="805"/>
      <c r="BD28" s="805"/>
      <c r="BE28" s="806"/>
      <c r="BF28" s="806"/>
      <c r="BG28" s="806"/>
      <c r="BH28" s="806"/>
      <c r="BI28" s="807"/>
      <c r="BJ28" s="214"/>
      <c r="BK28" s="214"/>
      <c r="BL28" s="214"/>
      <c r="BM28" s="214"/>
      <c r="BN28" s="214"/>
      <c r="BO28" s="223"/>
      <c r="BP28" s="223"/>
      <c r="BQ28" s="220">
        <v>22</v>
      </c>
      <c r="BR28" s="221"/>
      <c r="BS28" s="758"/>
      <c r="BT28" s="759"/>
      <c r="BU28" s="759"/>
      <c r="BV28" s="759"/>
      <c r="BW28" s="759"/>
      <c r="BX28" s="759"/>
      <c r="BY28" s="759"/>
      <c r="BZ28" s="759"/>
      <c r="CA28" s="759"/>
      <c r="CB28" s="759"/>
      <c r="CC28" s="759"/>
      <c r="CD28" s="759"/>
      <c r="CE28" s="759"/>
      <c r="CF28" s="759"/>
      <c r="CG28" s="760"/>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58"/>
      <c r="DW28" s="759"/>
      <c r="DX28" s="759"/>
      <c r="DY28" s="759"/>
      <c r="DZ28" s="772"/>
      <c r="EA28" s="211"/>
    </row>
    <row r="29" spans="1:131" ht="26.25" customHeight="1" x14ac:dyDescent="0.15">
      <c r="A29" s="224">
        <v>2</v>
      </c>
      <c r="B29" s="745" t="s">
        <v>397</v>
      </c>
      <c r="C29" s="746"/>
      <c r="D29" s="746"/>
      <c r="E29" s="746"/>
      <c r="F29" s="746"/>
      <c r="G29" s="746"/>
      <c r="H29" s="746"/>
      <c r="I29" s="746"/>
      <c r="J29" s="746"/>
      <c r="K29" s="746"/>
      <c r="L29" s="746"/>
      <c r="M29" s="746"/>
      <c r="N29" s="746"/>
      <c r="O29" s="746"/>
      <c r="P29" s="747"/>
      <c r="Q29" s="748">
        <v>1592</v>
      </c>
      <c r="R29" s="749"/>
      <c r="S29" s="749"/>
      <c r="T29" s="749"/>
      <c r="U29" s="749"/>
      <c r="V29" s="749">
        <v>1505</v>
      </c>
      <c r="W29" s="749"/>
      <c r="X29" s="749"/>
      <c r="Y29" s="749"/>
      <c r="Z29" s="749"/>
      <c r="AA29" s="749">
        <v>87</v>
      </c>
      <c r="AB29" s="749"/>
      <c r="AC29" s="749"/>
      <c r="AD29" s="749"/>
      <c r="AE29" s="750"/>
      <c r="AF29" s="751">
        <v>87</v>
      </c>
      <c r="AG29" s="752"/>
      <c r="AH29" s="752"/>
      <c r="AI29" s="752"/>
      <c r="AJ29" s="753"/>
      <c r="AK29" s="816">
        <v>229</v>
      </c>
      <c r="AL29" s="817"/>
      <c r="AM29" s="817"/>
      <c r="AN29" s="817"/>
      <c r="AO29" s="817"/>
      <c r="AP29" s="817" t="s">
        <v>580</v>
      </c>
      <c r="AQ29" s="817"/>
      <c r="AR29" s="817"/>
      <c r="AS29" s="817"/>
      <c r="AT29" s="817"/>
      <c r="AU29" s="817" t="s">
        <v>580</v>
      </c>
      <c r="AV29" s="817"/>
      <c r="AW29" s="817"/>
      <c r="AX29" s="817"/>
      <c r="AY29" s="817"/>
      <c r="AZ29" s="818" t="s">
        <v>580</v>
      </c>
      <c r="BA29" s="818"/>
      <c r="BB29" s="818"/>
      <c r="BC29" s="818"/>
      <c r="BD29" s="818"/>
      <c r="BE29" s="814"/>
      <c r="BF29" s="814"/>
      <c r="BG29" s="814"/>
      <c r="BH29" s="814"/>
      <c r="BI29" s="815"/>
      <c r="BJ29" s="214"/>
      <c r="BK29" s="214"/>
      <c r="BL29" s="214"/>
      <c r="BM29" s="214"/>
      <c r="BN29" s="214"/>
      <c r="BO29" s="223"/>
      <c r="BP29" s="223"/>
      <c r="BQ29" s="220">
        <v>23</v>
      </c>
      <c r="BR29" s="221"/>
      <c r="BS29" s="758"/>
      <c r="BT29" s="759"/>
      <c r="BU29" s="759"/>
      <c r="BV29" s="759"/>
      <c r="BW29" s="759"/>
      <c r="BX29" s="759"/>
      <c r="BY29" s="759"/>
      <c r="BZ29" s="759"/>
      <c r="CA29" s="759"/>
      <c r="CB29" s="759"/>
      <c r="CC29" s="759"/>
      <c r="CD29" s="759"/>
      <c r="CE29" s="759"/>
      <c r="CF29" s="759"/>
      <c r="CG29" s="760"/>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58"/>
      <c r="DW29" s="759"/>
      <c r="DX29" s="759"/>
      <c r="DY29" s="759"/>
      <c r="DZ29" s="772"/>
      <c r="EA29" s="211"/>
    </row>
    <row r="30" spans="1:131" ht="26.25" customHeight="1" x14ac:dyDescent="0.15">
      <c r="A30" s="224">
        <v>3</v>
      </c>
      <c r="B30" s="745" t="s">
        <v>398</v>
      </c>
      <c r="C30" s="746"/>
      <c r="D30" s="746"/>
      <c r="E30" s="746"/>
      <c r="F30" s="746"/>
      <c r="G30" s="746"/>
      <c r="H30" s="746"/>
      <c r="I30" s="746"/>
      <c r="J30" s="746"/>
      <c r="K30" s="746"/>
      <c r="L30" s="746"/>
      <c r="M30" s="746"/>
      <c r="N30" s="746"/>
      <c r="O30" s="746"/>
      <c r="P30" s="747"/>
      <c r="Q30" s="748">
        <v>134</v>
      </c>
      <c r="R30" s="749"/>
      <c r="S30" s="749"/>
      <c r="T30" s="749"/>
      <c r="U30" s="749"/>
      <c r="V30" s="749">
        <v>132</v>
      </c>
      <c r="W30" s="749"/>
      <c r="X30" s="749"/>
      <c r="Y30" s="749"/>
      <c r="Z30" s="749"/>
      <c r="AA30" s="749">
        <v>2</v>
      </c>
      <c r="AB30" s="749"/>
      <c r="AC30" s="749"/>
      <c r="AD30" s="749"/>
      <c r="AE30" s="750"/>
      <c r="AF30" s="751">
        <v>2</v>
      </c>
      <c r="AG30" s="752"/>
      <c r="AH30" s="752"/>
      <c r="AI30" s="752"/>
      <c r="AJ30" s="753"/>
      <c r="AK30" s="816">
        <v>52</v>
      </c>
      <c r="AL30" s="817"/>
      <c r="AM30" s="817"/>
      <c r="AN30" s="817"/>
      <c r="AO30" s="817"/>
      <c r="AP30" s="817" t="s">
        <v>580</v>
      </c>
      <c r="AQ30" s="817"/>
      <c r="AR30" s="817"/>
      <c r="AS30" s="817"/>
      <c r="AT30" s="817"/>
      <c r="AU30" s="817" t="s">
        <v>580</v>
      </c>
      <c r="AV30" s="817"/>
      <c r="AW30" s="817"/>
      <c r="AX30" s="817"/>
      <c r="AY30" s="817"/>
      <c r="AZ30" s="818" t="s">
        <v>580</v>
      </c>
      <c r="BA30" s="818"/>
      <c r="BB30" s="818"/>
      <c r="BC30" s="818"/>
      <c r="BD30" s="818"/>
      <c r="BE30" s="814"/>
      <c r="BF30" s="814"/>
      <c r="BG30" s="814"/>
      <c r="BH30" s="814"/>
      <c r="BI30" s="815"/>
      <c r="BJ30" s="214"/>
      <c r="BK30" s="214"/>
      <c r="BL30" s="214"/>
      <c r="BM30" s="214"/>
      <c r="BN30" s="214"/>
      <c r="BO30" s="223"/>
      <c r="BP30" s="223"/>
      <c r="BQ30" s="220">
        <v>24</v>
      </c>
      <c r="BR30" s="221"/>
      <c r="BS30" s="758"/>
      <c r="BT30" s="759"/>
      <c r="BU30" s="759"/>
      <c r="BV30" s="759"/>
      <c r="BW30" s="759"/>
      <c r="BX30" s="759"/>
      <c r="BY30" s="759"/>
      <c r="BZ30" s="759"/>
      <c r="CA30" s="759"/>
      <c r="CB30" s="759"/>
      <c r="CC30" s="759"/>
      <c r="CD30" s="759"/>
      <c r="CE30" s="759"/>
      <c r="CF30" s="759"/>
      <c r="CG30" s="760"/>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58"/>
      <c r="DW30" s="759"/>
      <c r="DX30" s="759"/>
      <c r="DY30" s="759"/>
      <c r="DZ30" s="772"/>
      <c r="EA30" s="211"/>
    </row>
    <row r="31" spans="1:131" ht="26.25" customHeight="1" x14ac:dyDescent="0.15">
      <c r="A31" s="224">
        <v>4</v>
      </c>
      <c r="B31" s="745" t="s">
        <v>399</v>
      </c>
      <c r="C31" s="746"/>
      <c r="D31" s="746"/>
      <c r="E31" s="746"/>
      <c r="F31" s="746"/>
      <c r="G31" s="746"/>
      <c r="H31" s="746"/>
      <c r="I31" s="746"/>
      <c r="J31" s="746"/>
      <c r="K31" s="746"/>
      <c r="L31" s="746"/>
      <c r="M31" s="746"/>
      <c r="N31" s="746"/>
      <c r="O31" s="746"/>
      <c r="P31" s="747"/>
      <c r="Q31" s="748">
        <v>145</v>
      </c>
      <c r="R31" s="749"/>
      <c r="S31" s="749"/>
      <c r="T31" s="749"/>
      <c r="U31" s="749"/>
      <c r="V31" s="749">
        <v>145</v>
      </c>
      <c r="W31" s="749"/>
      <c r="X31" s="749"/>
      <c r="Y31" s="749"/>
      <c r="Z31" s="749"/>
      <c r="AA31" s="749">
        <v>0</v>
      </c>
      <c r="AB31" s="749"/>
      <c r="AC31" s="749"/>
      <c r="AD31" s="749"/>
      <c r="AE31" s="750"/>
      <c r="AF31" s="751">
        <v>189</v>
      </c>
      <c r="AG31" s="752"/>
      <c r="AH31" s="752"/>
      <c r="AI31" s="752"/>
      <c r="AJ31" s="753"/>
      <c r="AK31" s="816">
        <v>1</v>
      </c>
      <c r="AL31" s="817"/>
      <c r="AM31" s="817"/>
      <c r="AN31" s="817"/>
      <c r="AO31" s="817"/>
      <c r="AP31" s="817">
        <v>943</v>
      </c>
      <c r="AQ31" s="817"/>
      <c r="AR31" s="817"/>
      <c r="AS31" s="817"/>
      <c r="AT31" s="817"/>
      <c r="AU31" s="817">
        <v>10</v>
      </c>
      <c r="AV31" s="817"/>
      <c r="AW31" s="817"/>
      <c r="AX31" s="817"/>
      <c r="AY31" s="817"/>
      <c r="AZ31" s="818" t="s">
        <v>580</v>
      </c>
      <c r="BA31" s="818"/>
      <c r="BB31" s="818"/>
      <c r="BC31" s="818"/>
      <c r="BD31" s="818"/>
      <c r="BE31" s="814" t="s">
        <v>400</v>
      </c>
      <c r="BF31" s="814"/>
      <c r="BG31" s="814"/>
      <c r="BH31" s="814"/>
      <c r="BI31" s="815"/>
      <c r="BJ31" s="214"/>
      <c r="BK31" s="214"/>
      <c r="BL31" s="214"/>
      <c r="BM31" s="214"/>
      <c r="BN31" s="214"/>
      <c r="BO31" s="223"/>
      <c r="BP31" s="223"/>
      <c r="BQ31" s="220">
        <v>25</v>
      </c>
      <c r="BR31" s="221"/>
      <c r="BS31" s="758"/>
      <c r="BT31" s="759"/>
      <c r="BU31" s="759"/>
      <c r="BV31" s="759"/>
      <c r="BW31" s="759"/>
      <c r="BX31" s="759"/>
      <c r="BY31" s="759"/>
      <c r="BZ31" s="759"/>
      <c r="CA31" s="759"/>
      <c r="CB31" s="759"/>
      <c r="CC31" s="759"/>
      <c r="CD31" s="759"/>
      <c r="CE31" s="759"/>
      <c r="CF31" s="759"/>
      <c r="CG31" s="760"/>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58"/>
      <c r="DW31" s="759"/>
      <c r="DX31" s="759"/>
      <c r="DY31" s="759"/>
      <c r="DZ31" s="772"/>
      <c r="EA31" s="211"/>
    </row>
    <row r="32" spans="1:131" ht="26.25" customHeight="1" x14ac:dyDescent="0.15">
      <c r="A32" s="224">
        <v>5</v>
      </c>
      <c r="B32" s="745"/>
      <c r="C32" s="746"/>
      <c r="D32" s="746"/>
      <c r="E32" s="746"/>
      <c r="F32" s="746"/>
      <c r="G32" s="746"/>
      <c r="H32" s="746"/>
      <c r="I32" s="746"/>
      <c r="J32" s="746"/>
      <c r="K32" s="746"/>
      <c r="L32" s="746"/>
      <c r="M32" s="746"/>
      <c r="N32" s="746"/>
      <c r="O32" s="746"/>
      <c r="P32" s="747"/>
      <c r="Q32" s="748"/>
      <c r="R32" s="749"/>
      <c r="S32" s="749"/>
      <c r="T32" s="749"/>
      <c r="U32" s="749"/>
      <c r="V32" s="749"/>
      <c r="W32" s="749"/>
      <c r="X32" s="749"/>
      <c r="Y32" s="749"/>
      <c r="Z32" s="749"/>
      <c r="AA32" s="749"/>
      <c r="AB32" s="749"/>
      <c r="AC32" s="749"/>
      <c r="AD32" s="749"/>
      <c r="AE32" s="750"/>
      <c r="AF32" s="751"/>
      <c r="AG32" s="752"/>
      <c r="AH32" s="752"/>
      <c r="AI32" s="752"/>
      <c r="AJ32" s="753"/>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14"/>
      <c r="BK32" s="214"/>
      <c r="BL32" s="214"/>
      <c r="BM32" s="214"/>
      <c r="BN32" s="214"/>
      <c r="BO32" s="223"/>
      <c r="BP32" s="223"/>
      <c r="BQ32" s="220">
        <v>26</v>
      </c>
      <c r="BR32" s="221"/>
      <c r="BS32" s="758"/>
      <c r="BT32" s="759"/>
      <c r="BU32" s="759"/>
      <c r="BV32" s="759"/>
      <c r="BW32" s="759"/>
      <c r="BX32" s="759"/>
      <c r="BY32" s="759"/>
      <c r="BZ32" s="759"/>
      <c r="CA32" s="759"/>
      <c r="CB32" s="759"/>
      <c r="CC32" s="759"/>
      <c r="CD32" s="759"/>
      <c r="CE32" s="759"/>
      <c r="CF32" s="759"/>
      <c r="CG32" s="760"/>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58"/>
      <c r="DW32" s="759"/>
      <c r="DX32" s="759"/>
      <c r="DY32" s="759"/>
      <c r="DZ32" s="772"/>
      <c r="EA32" s="211"/>
    </row>
    <row r="33" spans="1:131" ht="26.25" customHeight="1" x14ac:dyDescent="0.15">
      <c r="A33" s="224">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14"/>
      <c r="BK33" s="214"/>
      <c r="BL33" s="214"/>
      <c r="BM33" s="214"/>
      <c r="BN33" s="214"/>
      <c r="BO33" s="223"/>
      <c r="BP33" s="223"/>
      <c r="BQ33" s="220">
        <v>27</v>
      </c>
      <c r="BR33" s="221"/>
      <c r="BS33" s="758"/>
      <c r="BT33" s="759"/>
      <c r="BU33" s="759"/>
      <c r="BV33" s="759"/>
      <c r="BW33" s="759"/>
      <c r="BX33" s="759"/>
      <c r="BY33" s="759"/>
      <c r="BZ33" s="759"/>
      <c r="CA33" s="759"/>
      <c r="CB33" s="759"/>
      <c r="CC33" s="759"/>
      <c r="CD33" s="759"/>
      <c r="CE33" s="759"/>
      <c r="CF33" s="759"/>
      <c r="CG33" s="760"/>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58"/>
      <c r="DW33" s="759"/>
      <c r="DX33" s="759"/>
      <c r="DY33" s="759"/>
      <c r="DZ33" s="772"/>
      <c r="EA33" s="211"/>
    </row>
    <row r="34" spans="1:131" ht="26.25" customHeight="1" x14ac:dyDescent="0.15">
      <c r="A34" s="224">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14"/>
      <c r="BK34" s="214"/>
      <c r="BL34" s="214"/>
      <c r="BM34" s="214"/>
      <c r="BN34" s="214"/>
      <c r="BO34" s="223"/>
      <c r="BP34" s="223"/>
      <c r="BQ34" s="220">
        <v>28</v>
      </c>
      <c r="BR34" s="221"/>
      <c r="BS34" s="758"/>
      <c r="BT34" s="759"/>
      <c r="BU34" s="759"/>
      <c r="BV34" s="759"/>
      <c r="BW34" s="759"/>
      <c r="BX34" s="759"/>
      <c r="BY34" s="759"/>
      <c r="BZ34" s="759"/>
      <c r="CA34" s="759"/>
      <c r="CB34" s="759"/>
      <c r="CC34" s="759"/>
      <c r="CD34" s="759"/>
      <c r="CE34" s="759"/>
      <c r="CF34" s="759"/>
      <c r="CG34" s="760"/>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58"/>
      <c r="DW34" s="759"/>
      <c r="DX34" s="759"/>
      <c r="DY34" s="759"/>
      <c r="DZ34" s="772"/>
      <c r="EA34" s="211"/>
    </row>
    <row r="35" spans="1:131" ht="26.25" customHeight="1" x14ac:dyDescent="0.15">
      <c r="A35" s="224">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14"/>
      <c r="BK35" s="214"/>
      <c r="BL35" s="214"/>
      <c r="BM35" s="214"/>
      <c r="BN35" s="214"/>
      <c r="BO35" s="223"/>
      <c r="BP35" s="223"/>
      <c r="BQ35" s="220">
        <v>29</v>
      </c>
      <c r="BR35" s="221"/>
      <c r="BS35" s="758"/>
      <c r="BT35" s="759"/>
      <c r="BU35" s="759"/>
      <c r="BV35" s="759"/>
      <c r="BW35" s="759"/>
      <c r="BX35" s="759"/>
      <c r="BY35" s="759"/>
      <c r="BZ35" s="759"/>
      <c r="CA35" s="759"/>
      <c r="CB35" s="759"/>
      <c r="CC35" s="759"/>
      <c r="CD35" s="759"/>
      <c r="CE35" s="759"/>
      <c r="CF35" s="759"/>
      <c r="CG35" s="760"/>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58"/>
      <c r="DW35" s="759"/>
      <c r="DX35" s="759"/>
      <c r="DY35" s="759"/>
      <c r="DZ35" s="772"/>
      <c r="EA35" s="211"/>
    </row>
    <row r="36" spans="1:131" ht="26.25" customHeight="1" x14ac:dyDescent="0.15">
      <c r="A36" s="224">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14"/>
      <c r="BK36" s="214"/>
      <c r="BL36" s="214"/>
      <c r="BM36" s="214"/>
      <c r="BN36" s="214"/>
      <c r="BO36" s="223"/>
      <c r="BP36" s="223"/>
      <c r="BQ36" s="220">
        <v>30</v>
      </c>
      <c r="BR36" s="221"/>
      <c r="BS36" s="758"/>
      <c r="BT36" s="759"/>
      <c r="BU36" s="759"/>
      <c r="BV36" s="759"/>
      <c r="BW36" s="759"/>
      <c r="BX36" s="759"/>
      <c r="BY36" s="759"/>
      <c r="BZ36" s="759"/>
      <c r="CA36" s="759"/>
      <c r="CB36" s="759"/>
      <c r="CC36" s="759"/>
      <c r="CD36" s="759"/>
      <c r="CE36" s="759"/>
      <c r="CF36" s="759"/>
      <c r="CG36" s="760"/>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58"/>
      <c r="DW36" s="759"/>
      <c r="DX36" s="759"/>
      <c r="DY36" s="759"/>
      <c r="DZ36" s="772"/>
      <c r="EA36" s="211"/>
    </row>
    <row r="37" spans="1:131" ht="26.25" customHeight="1" x14ac:dyDescent="0.15">
      <c r="A37" s="224">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14"/>
      <c r="BK37" s="214"/>
      <c r="BL37" s="214"/>
      <c r="BM37" s="214"/>
      <c r="BN37" s="214"/>
      <c r="BO37" s="223"/>
      <c r="BP37" s="223"/>
      <c r="BQ37" s="220">
        <v>31</v>
      </c>
      <c r="BR37" s="221"/>
      <c r="BS37" s="758"/>
      <c r="BT37" s="759"/>
      <c r="BU37" s="759"/>
      <c r="BV37" s="759"/>
      <c r="BW37" s="759"/>
      <c r="BX37" s="759"/>
      <c r="BY37" s="759"/>
      <c r="BZ37" s="759"/>
      <c r="CA37" s="759"/>
      <c r="CB37" s="759"/>
      <c r="CC37" s="759"/>
      <c r="CD37" s="759"/>
      <c r="CE37" s="759"/>
      <c r="CF37" s="759"/>
      <c r="CG37" s="760"/>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58"/>
      <c r="DW37" s="759"/>
      <c r="DX37" s="759"/>
      <c r="DY37" s="759"/>
      <c r="DZ37" s="772"/>
      <c r="EA37" s="211"/>
    </row>
    <row r="38" spans="1:131" ht="26.25" customHeight="1" x14ac:dyDescent="0.15">
      <c r="A38" s="224">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14"/>
      <c r="BK38" s="214"/>
      <c r="BL38" s="214"/>
      <c r="BM38" s="214"/>
      <c r="BN38" s="214"/>
      <c r="BO38" s="223"/>
      <c r="BP38" s="223"/>
      <c r="BQ38" s="220">
        <v>32</v>
      </c>
      <c r="BR38" s="221"/>
      <c r="BS38" s="758"/>
      <c r="BT38" s="759"/>
      <c r="BU38" s="759"/>
      <c r="BV38" s="759"/>
      <c r="BW38" s="759"/>
      <c r="BX38" s="759"/>
      <c r="BY38" s="759"/>
      <c r="BZ38" s="759"/>
      <c r="CA38" s="759"/>
      <c r="CB38" s="759"/>
      <c r="CC38" s="759"/>
      <c r="CD38" s="759"/>
      <c r="CE38" s="759"/>
      <c r="CF38" s="759"/>
      <c r="CG38" s="760"/>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58"/>
      <c r="DW38" s="759"/>
      <c r="DX38" s="759"/>
      <c r="DY38" s="759"/>
      <c r="DZ38" s="772"/>
      <c r="EA38" s="211"/>
    </row>
    <row r="39" spans="1:131" ht="26.25" customHeight="1" x14ac:dyDescent="0.15">
      <c r="A39" s="224">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14"/>
      <c r="BK39" s="214"/>
      <c r="BL39" s="214"/>
      <c r="BM39" s="214"/>
      <c r="BN39" s="214"/>
      <c r="BO39" s="223"/>
      <c r="BP39" s="223"/>
      <c r="BQ39" s="220">
        <v>33</v>
      </c>
      <c r="BR39" s="221"/>
      <c r="BS39" s="758"/>
      <c r="BT39" s="759"/>
      <c r="BU39" s="759"/>
      <c r="BV39" s="759"/>
      <c r="BW39" s="759"/>
      <c r="BX39" s="759"/>
      <c r="BY39" s="759"/>
      <c r="BZ39" s="759"/>
      <c r="CA39" s="759"/>
      <c r="CB39" s="759"/>
      <c r="CC39" s="759"/>
      <c r="CD39" s="759"/>
      <c r="CE39" s="759"/>
      <c r="CF39" s="759"/>
      <c r="CG39" s="760"/>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58"/>
      <c r="DW39" s="759"/>
      <c r="DX39" s="759"/>
      <c r="DY39" s="759"/>
      <c r="DZ39" s="772"/>
      <c r="EA39" s="211"/>
    </row>
    <row r="40" spans="1:131" ht="26.25" customHeight="1" x14ac:dyDescent="0.15">
      <c r="A40" s="220">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14"/>
      <c r="BK40" s="214"/>
      <c r="BL40" s="214"/>
      <c r="BM40" s="214"/>
      <c r="BN40" s="214"/>
      <c r="BO40" s="223"/>
      <c r="BP40" s="223"/>
      <c r="BQ40" s="220">
        <v>34</v>
      </c>
      <c r="BR40" s="221"/>
      <c r="BS40" s="758"/>
      <c r="BT40" s="759"/>
      <c r="BU40" s="759"/>
      <c r="BV40" s="759"/>
      <c r="BW40" s="759"/>
      <c r="BX40" s="759"/>
      <c r="BY40" s="759"/>
      <c r="BZ40" s="759"/>
      <c r="CA40" s="759"/>
      <c r="CB40" s="759"/>
      <c r="CC40" s="759"/>
      <c r="CD40" s="759"/>
      <c r="CE40" s="759"/>
      <c r="CF40" s="759"/>
      <c r="CG40" s="760"/>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58"/>
      <c r="DW40" s="759"/>
      <c r="DX40" s="759"/>
      <c r="DY40" s="759"/>
      <c r="DZ40" s="772"/>
      <c r="EA40" s="211"/>
    </row>
    <row r="41" spans="1:131" ht="26.25" customHeight="1" x14ac:dyDescent="0.15">
      <c r="A41" s="220">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14"/>
      <c r="BK41" s="214"/>
      <c r="BL41" s="214"/>
      <c r="BM41" s="214"/>
      <c r="BN41" s="214"/>
      <c r="BO41" s="223"/>
      <c r="BP41" s="223"/>
      <c r="BQ41" s="220">
        <v>35</v>
      </c>
      <c r="BR41" s="221"/>
      <c r="BS41" s="758"/>
      <c r="BT41" s="759"/>
      <c r="BU41" s="759"/>
      <c r="BV41" s="759"/>
      <c r="BW41" s="759"/>
      <c r="BX41" s="759"/>
      <c r="BY41" s="759"/>
      <c r="BZ41" s="759"/>
      <c r="CA41" s="759"/>
      <c r="CB41" s="759"/>
      <c r="CC41" s="759"/>
      <c r="CD41" s="759"/>
      <c r="CE41" s="759"/>
      <c r="CF41" s="759"/>
      <c r="CG41" s="760"/>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58"/>
      <c r="DW41" s="759"/>
      <c r="DX41" s="759"/>
      <c r="DY41" s="759"/>
      <c r="DZ41" s="772"/>
      <c r="EA41" s="211"/>
    </row>
    <row r="42" spans="1:131" ht="26.25" customHeight="1" x14ac:dyDescent="0.15">
      <c r="A42" s="220">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14"/>
      <c r="BK42" s="214"/>
      <c r="BL42" s="214"/>
      <c r="BM42" s="214"/>
      <c r="BN42" s="214"/>
      <c r="BO42" s="223"/>
      <c r="BP42" s="223"/>
      <c r="BQ42" s="220">
        <v>36</v>
      </c>
      <c r="BR42" s="221"/>
      <c r="BS42" s="758"/>
      <c r="BT42" s="759"/>
      <c r="BU42" s="759"/>
      <c r="BV42" s="759"/>
      <c r="BW42" s="759"/>
      <c r="BX42" s="759"/>
      <c r="BY42" s="759"/>
      <c r="BZ42" s="759"/>
      <c r="CA42" s="759"/>
      <c r="CB42" s="759"/>
      <c r="CC42" s="759"/>
      <c r="CD42" s="759"/>
      <c r="CE42" s="759"/>
      <c r="CF42" s="759"/>
      <c r="CG42" s="760"/>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58"/>
      <c r="DW42" s="759"/>
      <c r="DX42" s="759"/>
      <c r="DY42" s="759"/>
      <c r="DZ42" s="772"/>
      <c r="EA42" s="211"/>
    </row>
    <row r="43" spans="1:131" ht="26.25" customHeight="1" x14ac:dyDescent="0.15">
      <c r="A43" s="220">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14"/>
      <c r="BK43" s="214"/>
      <c r="BL43" s="214"/>
      <c r="BM43" s="214"/>
      <c r="BN43" s="214"/>
      <c r="BO43" s="223"/>
      <c r="BP43" s="223"/>
      <c r="BQ43" s="220">
        <v>37</v>
      </c>
      <c r="BR43" s="221"/>
      <c r="BS43" s="758"/>
      <c r="BT43" s="759"/>
      <c r="BU43" s="759"/>
      <c r="BV43" s="759"/>
      <c r="BW43" s="759"/>
      <c r="BX43" s="759"/>
      <c r="BY43" s="759"/>
      <c r="BZ43" s="759"/>
      <c r="CA43" s="759"/>
      <c r="CB43" s="759"/>
      <c r="CC43" s="759"/>
      <c r="CD43" s="759"/>
      <c r="CE43" s="759"/>
      <c r="CF43" s="759"/>
      <c r="CG43" s="760"/>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58"/>
      <c r="DW43" s="759"/>
      <c r="DX43" s="759"/>
      <c r="DY43" s="759"/>
      <c r="DZ43" s="772"/>
      <c r="EA43" s="211"/>
    </row>
    <row r="44" spans="1:131" ht="26.25" customHeight="1" x14ac:dyDescent="0.15">
      <c r="A44" s="220">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14"/>
      <c r="BK44" s="214"/>
      <c r="BL44" s="214"/>
      <c r="BM44" s="214"/>
      <c r="BN44" s="214"/>
      <c r="BO44" s="223"/>
      <c r="BP44" s="223"/>
      <c r="BQ44" s="220">
        <v>38</v>
      </c>
      <c r="BR44" s="221"/>
      <c r="BS44" s="758"/>
      <c r="BT44" s="759"/>
      <c r="BU44" s="759"/>
      <c r="BV44" s="759"/>
      <c r="BW44" s="759"/>
      <c r="BX44" s="759"/>
      <c r="BY44" s="759"/>
      <c r="BZ44" s="759"/>
      <c r="CA44" s="759"/>
      <c r="CB44" s="759"/>
      <c r="CC44" s="759"/>
      <c r="CD44" s="759"/>
      <c r="CE44" s="759"/>
      <c r="CF44" s="759"/>
      <c r="CG44" s="760"/>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58"/>
      <c r="DW44" s="759"/>
      <c r="DX44" s="759"/>
      <c r="DY44" s="759"/>
      <c r="DZ44" s="772"/>
      <c r="EA44" s="211"/>
    </row>
    <row r="45" spans="1:131" ht="26.25" customHeight="1" x14ac:dyDescent="0.15">
      <c r="A45" s="220">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14"/>
      <c r="BK45" s="214"/>
      <c r="BL45" s="214"/>
      <c r="BM45" s="214"/>
      <c r="BN45" s="214"/>
      <c r="BO45" s="223"/>
      <c r="BP45" s="223"/>
      <c r="BQ45" s="220">
        <v>39</v>
      </c>
      <c r="BR45" s="221"/>
      <c r="BS45" s="758"/>
      <c r="BT45" s="759"/>
      <c r="BU45" s="759"/>
      <c r="BV45" s="759"/>
      <c r="BW45" s="759"/>
      <c r="BX45" s="759"/>
      <c r="BY45" s="759"/>
      <c r="BZ45" s="759"/>
      <c r="CA45" s="759"/>
      <c r="CB45" s="759"/>
      <c r="CC45" s="759"/>
      <c r="CD45" s="759"/>
      <c r="CE45" s="759"/>
      <c r="CF45" s="759"/>
      <c r="CG45" s="760"/>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58"/>
      <c r="DW45" s="759"/>
      <c r="DX45" s="759"/>
      <c r="DY45" s="759"/>
      <c r="DZ45" s="772"/>
      <c r="EA45" s="211"/>
    </row>
    <row r="46" spans="1:131" ht="26.25" customHeight="1" x14ac:dyDescent="0.15">
      <c r="A46" s="220">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14"/>
      <c r="BK46" s="214"/>
      <c r="BL46" s="214"/>
      <c r="BM46" s="214"/>
      <c r="BN46" s="214"/>
      <c r="BO46" s="223"/>
      <c r="BP46" s="223"/>
      <c r="BQ46" s="220">
        <v>40</v>
      </c>
      <c r="BR46" s="221"/>
      <c r="BS46" s="758"/>
      <c r="BT46" s="759"/>
      <c r="BU46" s="759"/>
      <c r="BV46" s="759"/>
      <c r="BW46" s="759"/>
      <c r="BX46" s="759"/>
      <c r="BY46" s="759"/>
      <c r="BZ46" s="759"/>
      <c r="CA46" s="759"/>
      <c r="CB46" s="759"/>
      <c r="CC46" s="759"/>
      <c r="CD46" s="759"/>
      <c r="CE46" s="759"/>
      <c r="CF46" s="759"/>
      <c r="CG46" s="760"/>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58"/>
      <c r="DW46" s="759"/>
      <c r="DX46" s="759"/>
      <c r="DY46" s="759"/>
      <c r="DZ46" s="772"/>
      <c r="EA46" s="211"/>
    </row>
    <row r="47" spans="1:131" ht="26.25" customHeight="1" x14ac:dyDescent="0.15">
      <c r="A47" s="220">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14"/>
      <c r="BK47" s="214"/>
      <c r="BL47" s="214"/>
      <c r="BM47" s="214"/>
      <c r="BN47" s="214"/>
      <c r="BO47" s="223"/>
      <c r="BP47" s="223"/>
      <c r="BQ47" s="220">
        <v>41</v>
      </c>
      <c r="BR47" s="221"/>
      <c r="BS47" s="758"/>
      <c r="BT47" s="759"/>
      <c r="BU47" s="759"/>
      <c r="BV47" s="759"/>
      <c r="BW47" s="759"/>
      <c r="BX47" s="759"/>
      <c r="BY47" s="759"/>
      <c r="BZ47" s="759"/>
      <c r="CA47" s="759"/>
      <c r="CB47" s="759"/>
      <c r="CC47" s="759"/>
      <c r="CD47" s="759"/>
      <c r="CE47" s="759"/>
      <c r="CF47" s="759"/>
      <c r="CG47" s="760"/>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58"/>
      <c r="DW47" s="759"/>
      <c r="DX47" s="759"/>
      <c r="DY47" s="759"/>
      <c r="DZ47" s="772"/>
      <c r="EA47" s="211"/>
    </row>
    <row r="48" spans="1:131" ht="26.25" customHeight="1" x14ac:dyDescent="0.15">
      <c r="A48" s="220">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14"/>
      <c r="BK48" s="214"/>
      <c r="BL48" s="214"/>
      <c r="BM48" s="214"/>
      <c r="BN48" s="214"/>
      <c r="BO48" s="223"/>
      <c r="BP48" s="223"/>
      <c r="BQ48" s="220">
        <v>42</v>
      </c>
      <c r="BR48" s="221"/>
      <c r="BS48" s="758"/>
      <c r="BT48" s="759"/>
      <c r="BU48" s="759"/>
      <c r="BV48" s="759"/>
      <c r="BW48" s="759"/>
      <c r="BX48" s="759"/>
      <c r="BY48" s="759"/>
      <c r="BZ48" s="759"/>
      <c r="CA48" s="759"/>
      <c r="CB48" s="759"/>
      <c r="CC48" s="759"/>
      <c r="CD48" s="759"/>
      <c r="CE48" s="759"/>
      <c r="CF48" s="759"/>
      <c r="CG48" s="760"/>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58"/>
      <c r="DW48" s="759"/>
      <c r="DX48" s="759"/>
      <c r="DY48" s="759"/>
      <c r="DZ48" s="772"/>
      <c r="EA48" s="211"/>
    </row>
    <row r="49" spans="1:131" ht="26.25" customHeight="1" x14ac:dyDescent="0.15">
      <c r="A49" s="220">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14"/>
      <c r="BK49" s="214"/>
      <c r="BL49" s="214"/>
      <c r="BM49" s="214"/>
      <c r="BN49" s="214"/>
      <c r="BO49" s="223"/>
      <c r="BP49" s="223"/>
      <c r="BQ49" s="220">
        <v>43</v>
      </c>
      <c r="BR49" s="221"/>
      <c r="BS49" s="758"/>
      <c r="BT49" s="759"/>
      <c r="BU49" s="759"/>
      <c r="BV49" s="759"/>
      <c r="BW49" s="759"/>
      <c r="BX49" s="759"/>
      <c r="BY49" s="759"/>
      <c r="BZ49" s="759"/>
      <c r="CA49" s="759"/>
      <c r="CB49" s="759"/>
      <c r="CC49" s="759"/>
      <c r="CD49" s="759"/>
      <c r="CE49" s="759"/>
      <c r="CF49" s="759"/>
      <c r="CG49" s="760"/>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58"/>
      <c r="DW49" s="759"/>
      <c r="DX49" s="759"/>
      <c r="DY49" s="759"/>
      <c r="DZ49" s="772"/>
      <c r="EA49" s="211"/>
    </row>
    <row r="50" spans="1:131" ht="26.25" customHeight="1" x14ac:dyDescent="0.15">
      <c r="A50" s="220">
        <v>23</v>
      </c>
      <c r="B50" s="745"/>
      <c r="C50" s="746"/>
      <c r="D50" s="746"/>
      <c r="E50" s="746"/>
      <c r="F50" s="746"/>
      <c r="G50" s="746"/>
      <c r="H50" s="746"/>
      <c r="I50" s="746"/>
      <c r="J50" s="746"/>
      <c r="K50" s="746"/>
      <c r="L50" s="746"/>
      <c r="M50" s="746"/>
      <c r="N50" s="746"/>
      <c r="O50" s="746"/>
      <c r="P50" s="747"/>
      <c r="Q50" s="819"/>
      <c r="R50" s="820"/>
      <c r="S50" s="820"/>
      <c r="T50" s="820"/>
      <c r="U50" s="820"/>
      <c r="V50" s="820"/>
      <c r="W50" s="820"/>
      <c r="X50" s="820"/>
      <c r="Y50" s="820"/>
      <c r="Z50" s="820"/>
      <c r="AA50" s="820"/>
      <c r="AB50" s="820"/>
      <c r="AC50" s="820"/>
      <c r="AD50" s="820"/>
      <c r="AE50" s="821"/>
      <c r="AF50" s="751"/>
      <c r="AG50" s="752"/>
      <c r="AH50" s="752"/>
      <c r="AI50" s="752"/>
      <c r="AJ50" s="753"/>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14"/>
      <c r="BK50" s="214"/>
      <c r="BL50" s="214"/>
      <c r="BM50" s="214"/>
      <c r="BN50" s="214"/>
      <c r="BO50" s="223"/>
      <c r="BP50" s="223"/>
      <c r="BQ50" s="220">
        <v>44</v>
      </c>
      <c r="BR50" s="221"/>
      <c r="BS50" s="758"/>
      <c r="BT50" s="759"/>
      <c r="BU50" s="759"/>
      <c r="BV50" s="759"/>
      <c r="BW50" s="759"/>
      <c r="BX50" s="759"/>
      <c r="BY50" s="759"/>
      <c r="BZ50" s="759"/>
      <c r="CA50" s="759"/>
      <c r="CB50" s="759"/>
      <c r="CC50" s="759"/>
      <c r="CD50" s="759"/>
      <c r="CE50" s="759"/>
      <c r="CF50" s="759"/>
      <c r="CG50" s="760"/>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58"/>
      <c r="DW50" s="759"/>
      <c r="DX50" s="759"/>
      <c r="DY50" s="759"/>
      <c r="DZ50" s="772"/>
      <c r="EA50" s="211"/>
    </row>
    <row r="51" spans="1:131" ht="26.25" customHeight="1" x14ac:dyDescent="0.15">
      <c r="A51" s="220">
        <v>24</v>
      </c>
      <c r="B51" s="745"/>
      <c r="C51" s="746"/>
      <c r="D51" s="746"/>
      <c r="E51" s="746"/>
      <c r="F51" s="746"/>
      <c r="G51" s="746"/>
      <c r="H51" s="746"/>
      <c r="I51" s="746"/>
      <c r="J51" s="746"/>
      <c r="K51" s="746"/>
      <c r="L51" s="746"/>
      <c r="M51" s="746"/>
      <c r="N51" s="746"/>
      <c r="O51" s="746"/>
      <c r="P51" s="747"/>
      <c r="Q51" s="819"/>
      <c r="R51" s="820"/>
      <c r="S51" s="820"/>
      <c r="T51" s="820"/>
      <c r="U51" s="820"/>
      <c r="V51" s="820"/>
      <c r="W51" s="820"/>
      <c r="X51" s="820"/>
      <c r="Y51" s="820"/>
      <c r="Z51" s="820"/>
      <c r="AA51" s="820"/>
      <c r="AB51" s="820"/>
      <c r="AC51" s="820"/>
      <c r="AD51" s="820"/>
      <c r="AE51" s="821"/>
      <c r="AF51" s="751"/>
      <c r="AG51" s="752"/>
      <c r="AH51" s="752"/>
      <c r="AI51" s="752"/>
      <c r="AJ51" s="753"/>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14"/>
      <c r="BK51" s="214"/>
      <c r="BL51" s="214"/>
      <c r="BM51" s="214"/>
      <c r="BN51" s="214"/>
      <c r="BO51" s="223"/>
      <c r="BP51" s="223"/>
      <c r="BQ51" s="220">
        <v>45</v>
      </c>
      <c r="BR51" s="221"/>
      <c r="BS51" s="758"/>
      <c r="BT51" s="759"/>
      <c r="BU51" s="759"/>
      <c r="BV51" s="759"/>
      <c r="BW51" s="759"/>
      <c r="BX51" s="759"/>
      <c r="BY51" s="759"/>
      <c r="BZ51" s="759"/>
      <c r="CA51" s="759"/>
      <c r="CB51" s="759"/>
      <c r="CC51" s="759"/>
      <c r="CD51" s="759"/>
      <c r="CE51" s="759"/>
      <c r="CF51" s="759"/>
      <c r="CG51" s="760"/>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58"/>
      <c r="DW51" s="759"/>
      <c r="DX51" s="759"/>
      <c r="DY51" s="759"/>
      <c r="DZ51" s="772"/>
      <c r="EA51" s="211"/>
    </row>
    <row r="52" spans="1:131" ht="26.25" customHeight="1" x14ac:dyDescent="0.15">
      <c r="A52" s="220">
        <v>25</v>
      </c>
      <c r="B52" s="745"/>
      <c r="C52" s="746"/>
      <c r="D52" s="746"/>
      <c r="E52" s="746"/>
      <c r="F52" s="746"/>
      <c r="G52" s="746"/>
      <c r="H52" s="746"/>
      <c r="I52" s="746"/>
      <c r="J52" s="746"/>
      <c r="K52" s="746"/>
      <c r="L52" s="746"/>
      <c r="M52" s="746"/>
      <c r="N52" s="746"/>
      <c r="O52" s="746"/>
      <c r="P52" s="747"/>
      <c r="Q52" s="819"/>
      <c r="R52" s="820"/>
      <c r="S52" s="820"/>
      <c r="T52" s="820"/>
      <c r="U52" s="820"/>
      <c r="V52" s="820"/>
      <c r="W52" s="820"/>
      <c r="X52" s="820"/>
      <c r="Y52" s="820"/>
      <c r="Z52" s="820"/>
      <c r="AA52" s="820"/>
      <c r="AB52" s="820"/>
      <c r="AC52" s="820"/>
      <c r="AD52" s="820"/>
      <c r="AE52" s="821"/>
      <c r="AF52" s="751"/>
      <c r="AG52" s="752"/>
      <c r="AH52" s="752"/>
      <c r="AI52" s="752"/>
      <c r="AJ52" s="753"/>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14"/>
      <c r="BK52" s="214"/>
      <c r="BL52" s="214"/>
      <c r="BM52" s="214"/>
      <c r="BN52" s="214"/>
      <c r="BO52" s="223"/>
      <c r="BP52" s="223"/>
      <c r="BQ52" s="220">
        <v>46</v>
      </c>
      <c r="BR52" s="221"/>
      <c r="BS52" s="758"/>
      <c r="BT52" s="759"/>
      <c r="BU52" s="759"/>
      <c r="BV52" s="759"/>
      <c r="BW52" s="759"/>
      <c r="BX52" s="759"/>
      <c r="BY52" s="759"/>
      <c r="BZ52" s="759"/>
      <c r="CA52" s="759"/>
      <c r="CB52" s="759"/>
      <c r="CC52" s="759"/>
      <c r="CD52" s="759"/>
      <c r="CE52" s="759"/>
      <c r="CF52" s="759"/>
      <c r="CG52" s="760"/>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58"/>
      <c r="DW52" s="759"/>
      <c r="DX52" s="759"/>
      <c r="DY52" s="759"/>
      <c r="DZ52" s="772"/>
      <c r="EA52" s="211"/>
    </row>
    <row r="53" spans="1:131" ht="26.25" customHeight="1" x14ac:dyDescent="0.15">
      <c r="A53" s="220">
        <v>26</v>
      </c>
      <c r="B53" s="745"/>
      <c r="C53" s="746"/>
      <c r="D53" s="746"/>
      <c r="E53" s="746"/>
      <c r="F53" s="746"/>
      <c r="G53" s="746"/>
      <c r="H53" s="746"/>
      <c r="I53" s="746"/>
      <c r="J53" s="746"/>
      <c r="K53" s="746"/>
      <c r="L53" s="746"/>
      <c r="M53" s="746"/>
      <c r="N53" s="746"/>
      <c r="O53" s="746"/>
      <c r="P53" s="747"/>
      <c r="Q53" s="819"/>
      <c r="R53" s="820"/>
      <c r="S53" s="820"/>
      <c r="T53" s="820"/>
      <c r="U53" s="820"/>
      <c r="V53" s="820"/>
      <c r="W53" s="820"/>
      <c r="X53" s="820"/>
      <c r="Y53" s="820"/>
      <c r="Z53" s="820"/>
      <c r="AA53" s="820"/>
      <c r="AB53" s="820"/>
      <c r="AC53" s="820"/>
      <c r="AD53" s="820"/>
      <c r="AE53" s="821"/>
      <c r="AF53" s="751"/>
      <c r="AG53" s="752"/>
      <c r="AH53" s="752"/>
      <c r="AI53" s="752"/>
      <c r="AJ53" s="753"/>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14"/>
      <c r="BK53" s="214"/>
      <c r="BL53" s="214"/>
      <c r="BM53" s="214"/>
      <c r="BN53" s="214"/>
      <c r="BO53" s="223"/>
      <c r="BP53" s="223"/>
      <c r="BQ53" s="220">
        <v>47</v>
      </c>
      <c r="BR53" s="221"/>
      <c r="BS53" s="758"/>
      <c r="BT53" s="759"/>
      <c r="BU53" s="759"/>
      <c r="BV53" s="759"/>
      <c r="BW53" s="759"/>
      <c r="BX53" s="759"/>
      <c r="BY53" s="759"/>
      <c r="BZ53" s="759"/>
      <c r="CA53" s="759"/>
      <c r="CB53" s="759"/>
      <c r="CC53" s="759"/>
      <c r="CD53" s="759"/>
      <c r="CE53" s="759"/>
      <c r="CF53" s="759"/>
      <c r="CG53" s="760"/>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58"/>
      <c r="DW53" s="759"/>
      <c r="DX53" s="759"/>
      <c r="DY53" s="759"/>
      <c r="DZ53" s="772"/>
      <c r="EA53" s="211"/>
    </row>
    <row r="54" spans="1:131" ht="26.25" customHeight="1" x14ac:dyDescent="0.15">
      <c r="A54" s="220">
        <v>27</v>
      </c>
      <c r="B54" s="745"/>
      <c r="C54" s="746"/>
      <c r="D54" s="746"/>
      <c r="E54" s="746"/>
      <c r="F54" s="746"/>
      <c r="G54" s="746"/>
      <c r="H54" s="746"/>
      <c r="I54" s="746"/>
      <c r="J54" s="746"/>
      <c r="K54" s="746"/>
      <c r="L54" s="746"/>
      <c r="M54" s="746"/>
      <c r="N54" s="746"/>
      <c r="O54" s="746"/>
      <c r="P54" s="747"/>
      <c r="Q54" s="819"/>
      <c r="R54" s="820"/>
      <c r="S54" s="820"/>
      <c r="T54" s="820"/>
      <c r="U54" s="820"/>
      <c r="V54" s="820"/>
      <c r="W54" s="820"/>
      <c r="X54" s="820"/>
      <c r="Y54" s="820"/>
      <c r="Z54" s="820"/>
      <c r="AA54" s="820"/>
      <c r="AB54" s="820"/>
      <c r="AC54" s="820"/>
      <c r="AD54" s="820"/>
      <c r="AE54" s="821"/>
      <c r="AF54" s="751"/>
      <c r="AG54" s="752"/>
      <c r="AH54" s="752"/>
      <c r="AI54" s="752"/>
      <c r="AJ54" s="753"/>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14"/>
      <c r="BK54" s="214"/>
      <c r="BL54" s="214"/>
      <c r="BM54" s="214"/>
      <c r="BN54" s="214"/>
      <c r="BO54" s="223"/>
      <c r="BP54" s="223"/>
      <c r="BQ54" s="220">
        <v>48</v>
      </c>
      <c r="BR54" s="221"/>
      <c r="BS54" s="758"/>
      <c r="BT54" s="759"/>
      <c r="BU54" s="759"/>
      <c r="BV54" s="759"/>
      <c r="BW54" s="759"/>
      <c r="BX54" s="759"/>
      <c r="BY54" s="759"/>
      <c r="BZ54" s="759"/>
      <c r="CA54" s="759"/>
      <c r="CB54" s="759"/>
      <c r="CC54" s="759"/>
      <c r="CD54" s="759"/>
      <c r="CE54" s="759"/>
      <c r="CF54" s="759"/>
      <c r="CG54" s="760"/>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58"/>
      <c r="DW54" s="759"/>
      <c r="DX54" s="759"/>
      <c r="DY54" s="759"/>
      <c r="DZ54" s="772"/>
      <c r="EA54" s="211"/>
    </row>
    <row r="55" spans="1:131" ht="26.25" customHeight="1" x14ac:dyDescent="0.15">
      <c r="A55" s="220">
        <v>28</v>
      </c>
      <c r="B55" s="745"/>
      <c r="C55" s="746"/>
      <c r="D55" s="746"/>
      <c r="E55" s="746"/>
      <c r="F55" s="746"/>
      <c r="G55" s="746"/>
      <c r="H55" s="746"/>
      <c r="I55" s="746"/>
      <c r="J55" s="746"/>
      <c r="K55" s="746"/>
      <c r="L55" s="746"/>
      <c r="M55" s="746"/>
      <c r="N55" s="746"/>
      <c r="O55" s="746"/>
      <c r="P55" s="747"/>
      <c r="Q55" s="819"/>
      <c r="R55" s="820"/>
      <c r="S55" s="820"/>
      <c r="T55" s="820"/>
      <c r="U55" s="820"/>
      <c r="V55" s="820"/>
      <c r="W55" s="820"/>
      <c r="X55" s="820"/>
      <c r="Y55" s="820"/>
      <c r="Z55" s="820"/>
      <c r="AA55" s="820"/>
      <c r="AB55" s="820"/>
      <c r="AC55" s="820"/>
      <c r="AD55" s="820"/>
      <c r="AE55" s="821"/>
      <c r="AF55" s="751"/>
      <c r="AG55" s="752"/>
      <c r="AH55" s="752"/>
      <c r="AI55" s="752"/>
      <c r="AJ55" s="753"/>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14"/>
      <c r="BK55" s="214"/>
      <c r="BL55" s="214"/>
      <c r="BM55" s="214"/>
      <c r="BN55" s="214"/>
      <c r="BO55" s="223"/>
      <c r="BP55" s="223"/>
      <c r="BQ55" s="220">
        <v>49</v>
      </c>
      <c r="BR55" s="221"/>
      <c r="BS55" s="758"/>
      <c r="BT55" s="759"/>
      <c r="BU55" s="759"/>
      <c r="BV55" s="759"/>
      <c r="BW55" s="759"/>
      <c r="BX55" s="759"/>
      <c r="BY55" s="759"/>
      <c r="BZ55" s="759"/>
      <c r="CA55" s="759"/>
      <c r="CB55" s="759"/>
      <c r="CC55" s="759"/>
      <c r="CD55" s="759"/>
      <c r="CE55" s="759"/>
      <c r="CF55" s="759"/>
      <c r="CG55" s="760"/>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58"/>
      <c r="DW55" s="759"/>
      <c r="DX55" s="759"/>
      <c r="DY55" s="759"/>
      <c r="DZ55" s="772"/>
      <c r="EA55" s="211"/>
    </row>
    <row r="56" spans="1:131" ht="26.25" customHeight="1" x14ac:dyDescent="0.15">
      <c r="A56" s="220">
        <v>29</v>
      </c>
      <c r="B56" s="745"/>
      <c r="C56" s="746"/>
      <c r="D56" s="746"/>
      <c r="E56" s="746"/>
      <c r="F56" s="746"/>
      <c r="G56" s="746"/>
      <c r="H56" s="746"/>
      <c r="I56" s="746"/>
      <c r="J56" s="746"/>
      <c r="K56" s="746"/>
      <c r="L56" s="746"/>
      <c r="M56" s="746"/>
      <c r="N56" s="746"/>
      <c r="O56" s="746"/>
      <c r="P56" s="747"/>
      <c r="Q56" s="819"/>
      <c r="R56" s="820"/>
      <c r="S56" s="820"/>
      <c r="T56" s="820"/>
      <c r="U56" s="820"/>
      <c r="V56" s="820"/>
      <c r="W56" s="820"/>
      <c r="X56" s="820"/>
      <c r="Y56" s="820"/>
      <c r="Z56" s="820"/>
      <c r="AA56" s="820"/>
      <c r="AB56" s="820"/>
      <c r="AC56" s="820"/>
      <c r="AD56" s="820"/>
      <c r="AE56" s="821"/>
      <c r="AF56" s="751"/>
      <c r="AG56" s="752"/>
      <c r="AH56" s="752"/>
      <c r="AI56" s="752"/>
      <c r="AJ56" s="753"/>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14"/>
      <c r="BK56" s="214"/>
      <c r="BL56" s="214"/>
      <c r="BM56" s="214"/>
      <c r="BN56" s="214"/>
      <c r="BO56" s="223"/>
      <c r="BP56" s="223"/>
      <c r="BQ56" s="220">
        <v>50</v>
      </c>
      <c r="BR56" s="221"/>
      <c r="BS56" s="758"/>
      <c r="BT56" s="759"/>
      <c r="BU56" s="759"/>
      <c r="BV56" s="759"/>
      <c r="BW56" s="759"/>
      <c r="BX56" s="759"/>
      <c r="BY56" s="759"/>
      <c r="BZ56" s="759"/>
      <c r="CA56" s="759"/>
      <c r="CB56" s="759"/>
      <c r="CC56" s="759"/>
      <c r="CD56" s="759"/>
      <c r="CE56" s="759"/>
      <c r="CF56" s="759"/>
      <c r="CG56" s="760"/>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58"/>
      <c r="DW56" s="759"/>
      <c r="DX56" s="759"/>
      <c r="DY56" s="759"/>
      <c r="DZ56" s="772"/>
      <c r="EA56" s="211"/>
    </row>
    <row r="57" spans="1:131" ht="26.25" customHeight="1" x14ac:dyDescent="0.15">
      <c r="A57" s="220">
        <v>30</v>
      </c>
      <c r="B57" s="745"/>
      <c r="C57" s="746"/>
      <c r="D57" s="746"/>
      <c r="E57" s="746"/>
      <c r="F57" s="746"/>
      <c r="G57" s="746"/>
      <c r="H57" s="746"/>
      <c r="I57" s="746"/>
      <c r="J57" s="746"/>
      <c r="K57" s="746"/>
      <c r="L57" s="746"/>
      <c r="M57" s="746"/>
      <c r="N57" s="746"/>
      <c r="O57" s="746"/>
      <c r="P57" s="747"/>
      <c r="Q57" s="819"/>
      <c r="R57" s="820"/>
      <c r="S57" s="820"/>
      <c r="T57" s="820"/>
      <c r="U57" s="820"/>
      <c r="V57" s="820"/>
      <c r="W57" s="820"/>
      <c r="X57" s="820"/>
      <c r="Y57" s="820"/>
      <c r="Z57" s="820"/>
      <c r="AA57" s="820"/>
      <c r="AB57" s="820"/>
      <c r="AC57" s="820"/>
      <c r="AD57" s="820"/>
      <c r="AE57" s="821"/>
      <c r="AF57" s="751"/>
      <c r="AG57" s="752"/>
      <c r="AH57" s="752"/>
      <c r="AI57" s="752"/>
      <c r="AJ57" s="753"/>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14"/>
      <c r="BK57" s="214"/>
      <c r="BL57" s="214"/>
      <c r="BM57" s="214"/>
      <c r="BN57" s="214"/>
      <c r="BO57" s="223"/>
      <c r="BP57" s="223"/>
      <c r="BQ57" s="220">
        <v>51</v>
      </c>
      <c r="BR57" s="221"/>
      <c r="BS57" s="758"/>
      <c r="BT57" s="759"/>
      <c r="BU57" s="759"/>
      <c r="BV57" s="759"/>
      <c r="BW57" s="759"/>
      <c r="BX57" s="759"/>
      <c r="BY57" s="759"/>
      <c r="BZ57" s="759"/>
      <c r="CA57" s="759"/>
      <c r="CB57" s="759"/>
      <c r="CC57" s="759"/>
      <c r="CD57" s="759"/>
      <c r="CE57" s="759"/>
      <c r="CF57" s="759"/>
      <c r="CG57" s="760"/>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58"/>
      <c r="DW57" s="759"/>
      <c r="DX57" s="759"/>
      <c r="DY57" s="759"/>
      <c r="DZ57" s="772"/>
      <c r="EA57" s="211"/>
    </row>
    <row r="58" spans="1:131" ht="26.25" customHeight="1" x14ac:dyDescent="0.15">
      <c r="A58" s="220">
        <v>31</v>
      </c>
      <c r="B58" s="745"/>
      <c r="C58" s="746"/>
      <c r="D58" s="746"/>
      <c r="E58" s="746"/>
      <c r="F58" s="746"/>
      <c r="G58" s="746"/>
      <c r="H58" s="746"/>
      <c r="I58" s="746"/>
      <c r="J58" s="746"/>
      <c r="K58" s="746"/>
      <c r="L58" s="746"/>
      <c r="M58" s="746"/>
      <c r="N58" s="746"/>
      <c r="O58" s="746"/>
      <c r="P58" s="747"/>
      <c r="Q58" s="819"/>
      <c r="R58" s="820"/>
      <c r="S58" s="820"/>
      <c r="T58" s="820"/>
      <c r="U58" s="820"/>
      <c r="V58" s="820"/>
      <c r="W58" s="820"/>
      <c r="X58" s="820"/>
      <c r="Y58" s="820"/>
      <c r="Z58" s="820"/>
      <c r="AA58" s="820"/>
      <c r="AB58" s="820"/>
      <c r="AC58" s="820"/>
      <c r="AD58" s="820"/>
      <c r="AE58" s="821"/>
      <c r="AF58" s="751"/>
      <c r="AG58" s="752"/>
      <c r="AH58" s="752"/>
      <c r="AI58" s="752"/>
      <c r="AJ58" s="753"/>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14"/>
      <c r="BK58" s="214"/>
      <c r="BL58" s="214"/>
      <c r="BM58" s="214"/>
      <c r="BN58" s="214"/>
      <c r="BO58" s="223"/>
      <c r="BP58" s="223"/>
      <c r="BQ58" s="220">
        <v>52</v>
      </c>
      <c r="BR58" s="221"/>
      <c r="BS58" s="758"/>
      <c r="BT58" s="759"/>
      <c r="BU58" s="759"/>
      <c r="BV58" s="759"/>
      <c r="BW58" s="759"/>
      <c r="BX58" s="759"/>
      <c r="BY58" s="759"/>
      <c r="BZ58" s="759"/>
      <c r="CA58" s="759"/>
      <c r="CB58" s="759"/>
      <c r="CC58" s="759"/>
      <c r="CD58" s="759"/>
      <c r="CE58" s="759"/>
      <c r="CF58" s="759"/>
      <c r="CG58" s="760"/>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58"/>
      <c r="DW58" s="759"/>
      <c r="DX58" s="759"/>
      <c r="DY58" s="759"/>
      <c r="DZ58" s="772"/>
      <c r="EA58" s="211"/>
    </row>
    <row r="59" spans="1:131" ht="26.25" customHeight="1" x14ac:dyDescent="0.15">
      <c r="A59" s="220">
        <v>32</v>
      </c>
      <c r="B59" s="745"/>
      <c r="C59" s="746"/>
      <c r="D59" s="746"/>
      <c r="E59" s="746"/>
      <c r="F59" s="746"/>
      <c r="G59" s="746"/>
      <c r="H59" s="746"/>
      <c r="I59" s="746"/>
      <c r="J59" s="746"/>
      <c r="K59" s="746"/>
      <c r="L59" s="746"/>
      <c r="M59" s="746"/>
      <c r="N59" s="746"/>
      <c r="O59" s="746"/>
      <c r="P59" s="747"/>
      <c r="Q59" s="819"/>
      <c r="R59" s="820"/>
      <c r="S59" s="820"/>
      <c r="T59" s="820"/>
      <c r="U59" s="820"/>
      <c r="V59" s="820"/>
      <c r="W59" s="820"/>
      <c r="X59" s="820"/>
      <c r="Y59" s="820"/>
      <c r="Z59" s="820"/>
      <c r="AA59" s="820"/>
      <c r="AB59" s="820"/>
      <c r="AC59" s="820"/>
      <c r="AD59" s="820"/>
      <c r="AE59" s="821"/>
      <c r="AF59" s="751"/>
      <c r="AG59" s="752"/>
      <c r="AH59" s="752"/>
      <c r="AI59" s="752"/>
      <c r="AJ59" s="753"/>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14"/>
      <c r="BK59" s="214"/>
      <c r="BL59" s="214"/>
      <c r="BM59" s="214"/>
      <c r="BN59" s="214"/>
      <c r="BO59" s="223"/>
      <c r="BP59" s="223"/>
      <c r="BQ59" s="220">
        <v>53</v>
      </c>
      <c r="BR59" s="221"/>
      <c r="BS59" s="758"/>
      <c r="BT59" s="759"/>
      <c r="BU59" s="759"/>
      <c r="BV59" s="759"/>
      <c r="BW59" s="759"/>
      <c r="BX59" s="759"/>
      <c r="BY59" s="759"/>
      <c r="BZ59" s="759"/>
      <c r="CA59" s="759"/>
      <c r="CB59" s="759"/>
      <c r="CC59" s="759"/>
      <c r="CD59" s="759"/>
      <c r="CE59" s="759"/>
      <c r="CF59" s="759"/>
      <c r="CG59" s="760"/>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58"/>
      <c r="DW59" s="759"/>
      <c r="DX59" s="759"/>
      <c r="DY59" s="759"/>
      <c r="DZ59" s="772"/>
      <c r="EA59" s="211"/>
    </row>
    <row r="60" spans="1:131" ht="26.25" customHeight="1" x14ac:dyDescent="0.15">
      <c r="A60" s="220">
        <v>33</v>
      </c>
      <c r="B60" s="745"/>
      <c r="C60" s="746"/>
      <c r="D60" s="746"/>
      <c r="E60" s="746"/>
      <c r="F60" s="746"/>
      <c r="G60" s="746"/>
      <c r="H60" s="746"/>
      <c r="I60" s="746"/>
      <c r="J60" s="746"/>
      <c r="K60" s="746"/>
      <c r="L60" s="746"/>
      <c r="M60" s="746"/>
      <c r="N60" s="746"/>
      <c r="O60" s="746"/>
      <c r="P60" s="747"/>
      <c r="Q60" s="819"/>
      <c r="R60" s="820"/>
      <c r="S60" s="820"/>
      <c r="T60" s="820"/>
      <c r="U60" s="820"/>
      <c r="V60" s="820"/>
      <c r="W60" s="820"/>
      <c r="X60" s="820"/>
      <c r="Y60" s="820"/>
      <c r="Z60" s="820"/>
      <c r="AA60" s="820"/>
      <c r="AB60" s="820"/>
      <c r="AC60" s="820"/>
      <c r="AD60" s="820"/>
      <c r="AE60" s="821"/>
      <c r="AF60" s="751"/>
      <c r="AG60" s="752"/>
      <c r="AH60" s="752"/>
      <c r="AI60" s="752"/>
      <c r="AJ60" s="753"/>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14"/>
      <c r="BK60" s="214"/>
      <c r="BL60" s="214"/>
      <c r="BM60" s="214"/>
      <c r="BN60" s="214"/>
      <c r="BO60" s="223"/>
      <c r="BP60" s="223"/>
      <c r="BQ60" s="220">
        <v>54</v>
      </c>
      <c r="BR60" s="221"/>
      <c r="BS60" s="758"/>
      <c r="BT60" s="759"/>
      <c r="BU60" s="759"/>
      <c r="BV60" s="759"/>
      <c r="BW60" s="759"/>
      <c r="BX60" s="759"/>
      <c r="BY60" s="759"/>
      <c r="BZ60" s="759"/>
      <c r="CA60" s="759"/>
      <c r="CB60" s="759"/>
      <c r="CC60" s="759"/>
      <c r="CD60" s="759"/>
      <c r="CE60" s="759"/>
      <c r="CF60" s="759"/>
      <c r="CG60" s="760"/>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58"/>
      <c r="DW60" s="759"/>
      <c r="DX60" s="759"/>
      <c r="DY60" s="759"/>
      <c r="DZ60" s="772"/>
      <c r="EA60" s="211"/>
    </row>
    <row r="61" spans="1:131" ht="26.25" customHeight="1" thickBot="1" x14ac:dyDescent="0.2">
      <c r="A61" s="220">
        <v>34</v>
      </c>
      <c r="B61" s="745"/>
      <c r="C61" s="746"/>
      <c r="D61" s="746"/>
      <c r="E61" s="746"/>
      <c r="F61" s="746"/>
      <c r="G61" s="746"/>
      <c r="H61" s="746"/>
      <c r="I61" s="746"/>
      <c r="J61" s="746"/>
      <c r="K61" s="746"/>
      <c r="L61" s="746"/>
      <c r="M61" s="746"/>
      <c r="N61" s="746"/>
      <c r="O61" s="746"/>
      <c r="P61" s="747"/>
      <c r="Q61" s="819"/>
      <c r="R61" s="820"/>
      <c r="S61" s="820"/>
      <c r="T61" s="820"/>
      <c r="U61" s="820"/>
      <c r="V61" s="820"/>
      <c r="W61" s="820"/>
      <c r="X61" s="820"/>
      <c r="Y61" s="820"/>
      <c r="Z61" s="820"/>
      <c r="AA61" s="820"/>
      <c r="AB61" s="820"/>
      <c r="AC61" s="820"/>
      <c r="AD61" s="820"/>
      <c r="AE61" s="821"/>
      <c r="AF61" s="751"/>
      <c r="AG61" s="752"/>
      <c r="AH61" s="752"/>
      <c r="AI61" s="752"/>
      <c r="AJ61" s="753"/>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14"/>
      <c r="BK61" s="214"/>
      <c r="BL61" s="214"/>
      <c r="BM61" s="214"/>
      <c r="BN61" s="214"/>
      <c r="BO61" s="223"/>
      <c r="BP61" s="223"/>
      <c r="BQ61" s="220">
        <v>55</v>
      </c>
      <c r="BR61" s="221"/>
      <c r="BS61" s="758"/>
      <c r="BT61" s="759"/>
      <c r="BU61" s="759"/>
      <c r="BV61" s="759"/>
      <c r="BW61" s="759"/>
      <c r="BX61" s="759"/>
      <c r="BY61" s="759"/>
      <c r="BZ61" s="759"/>
      <c r="CA61" s="759"/>
      <c r="CB61" s="759"/>
      <c r="CC61" s="759"/>
      <c r="CD61" s="759"/>
      <c r="CE61" s="759"/>
      <c r="CF61" s="759"/>
      <c r="CG61" s="760"/>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58"/>
      <c r="DW61" s="759"/>
      <c r="DX61" s="759"/>
      <c r="DY61" s="759"/>
      <c r="DZ61" s="772"/>
      <c r="EA61" s="211"/>
    </row>
    <row r="62" spans="1:131" ht="26.25" customHeight="1" x14ac:dyDescent="0.15">
      <c r="A62" s="220">
        <v>35</v>
      </c>
      <c r="B62" s="745"/>
      <c r="C62" s="746"/>
      <c r="D62" s="746"/>
      <c r="E62" s="746"/>
      <c r="F62" s="746"/>
      <c r="G62" s="746"/>
      <c r="H62" s="746"/>
      <c r="I62" s="746"/>
      <c r="J62" s="746"/>
      <c r="K62" s="746"/>
      <c r="L62" s="746"/>
      <c r="M62" s="746"/>
      <c r="N62" s="746"/>
      <c r="O62" s="746"/>
      <c r="P62" s="747"/>
      <c r="Q62" s="819"/>
      <c r="R62" s="820"/>
      <c r="S62" s="820"/>
      <c r="T62" s="820"/>
      <c r="U62" s="820"/>
      <c r="V62" s="820"/>
      <c r="W62" s="820"/>
      <c r="X62" s="820"/>
      <c r="Y62" s="820"/>
      <c r="Z62" s="820"/>
      <c r="AA62" s="820"/>
      <c r="AB62" s="820"/>
      <c r="AC62" s="820"/>
      <c r="AD62" s="820"/>
      <c r="AE62" s="821"/>
      <c r="AF62" s="751"/>
      <c r="AG62" s="752"/>
      <c r="AH62" s="752"/>
      <c r="AI62" s="752"/>
      <c r="AJ62" s="753"/>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401</v>
      </c>
      <c r="BK62" s="792"/>
      <c r="BL62" s="792"/>
      <c r="BM62" s="792"/>
      <c r="BN62" s="793"/>
      <c r="BO62" s="223"/>
      <c r="BP62" s="223"/>
      <c r="BQ62" s="220">
        <v>56</v>
      </c>
      <c r="BR62" s="221"/>
      <c r="BS62" s="758"/>
      <c r="BT62" s="759"/>
      <c r="BU62" s="759"/>
      <c r="BV62" s="759"/>
      <c r="BW62" s="759"/>
      <c r="BX62" s="759"/>
      <c r="BY62" s="759"/>
      <c r="BZ62" s="759"/>
      <c r="CA62" s="759"/>
      <c r="CB62" s="759"/>
      <c r="CC62" s="759"/>
      <c r="CD62" s="759"/>
      <c r="CE62" s="759"/>
      <c r="CF62" s="759"/>
      <c r="CG62" s="760"/>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58"/>
      <c r="DW62" s="759"/>
      <c r="DX62" s="759"/>
      <c r="DY62" s="759"/>
      <c r="DZ62" s="772"/>
      <c r="EA62" s="211"/>
    </row>
    <row r="63" spans="1:131" ht="26.25" customHeight="1" thickBot="1" x14ac:dyDescent="0.2">
      <c r="A63" s="222" t="s">
        <v>383</v>
      </c>
      <c r="B63" s="776" t="s">
        <v>402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521</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385</v>
      </c>
      <c r="BK63" s="836"/>
      <c r="BL63" s="836"/>
      <c r="BM63" s="836"/>
      <c r="BN63" s="837"/>
      <c r="BO63" s="223"/>
      <c r="BP63" s="223"/>
      <c r="BQ63" s="220">
        <v>57</v>
      </c>
      <c r="BR63" s="221"/>
      <c r="BS63" s="758"/>
      <c r="BT63" s="759"/>
      <c r="BU63" s="759"/>
      <c r="BV63" s="759"/>
      <c r="BW63" s="759"/>
      <c r="BX63" s="759"/>
      <c r="BY63" s="759"/>
      <c r="BZ63" s="759"/>
      <c r="CA63" s="759"/>
      <c r="CB63" s="759"/>
      <c r="CC63" s="759"/>
      <c r="CD63" s="759"/>
      <c r="CE63" s="759"/>
      <c r="CF63" s="759"/>
      <c r="CG63" s="760"/>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58"/>
      <c r="DW63" s="759"/>
      <c r="DX63" s="759"/>
      <c r="DY63" s="759"/>
      <c r="DZ63" s="772"/>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58"/>
      <c r="BT64" s="759"/>
      <c r="BU64" s="759"/>
      <c r="BV64" s="759"/>
      <c r="BW64" s="759"/>
      <c r="BX64" s="759"/>
      <c r="BY64" s="759"/>
      <c r="BZ64" s="759"/>
      <c r="CA64" s="759"/>
      <c r="CB64" s="759"/>
      <c r="CC64" s="759"/>
      <c r="CD64" s="759"/>
      <c r="CE64" s="759"/>
      <c r="CF64" s="759"/>
      <c r="CG64" s="760"/>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58"/>
      <c r="DW64" s="759"/>
      <c r="DX64" s="759"/>
      <c r="DY64" s="759"/>
      <c r="DZ64" s="772"/>
      <c r="EA64" s="211"/>
    </row>
    <row r="65" spans="1:131" ht="26.25" customHeight="1" thickBot="1" x14ac:dyDescent="0.2">
      <c r="A65" s="214" t="s">
        <v>403</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58"/>
      <c r="BT65" s="759"/>
      <c r="BU65" s="759"/>
      <c r="BV65" s="759"/>
      <c r="BW65" s="759"/>
      <c r="BX65" s="759"/>
      <c r="BY65" s="759"/>
      <c r="BZ65" s="759"/>
      <c r="CA65" s="759"/>
      <c r="CB65" s="759"/>
      <c r="CC65" s="759"/>
      <c r="CD65" s="759"/>
      <c r="CE65" s="759"/>
      <c r="CF65" s="759"/>
      <c r="CG65" s="760"/>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58"/>
      <c r="DW65" s="759"/>
      <c r="DX65" s="759"/>
      <c r="DY65" s="759"/>
      <c r="DZ65" s="772"/>
      <c r="EA65" s="211"/>
    </row>
    <row r="66" spans="1:131" ht="26.25" customHeight="1" x14ac:dyDescent="0.15">
      <c r="A66" s="730" t="s">
        <v>404</v>
      </c>
      <c r="B66" s="731"/>
      <c r="C66" s="731"/>
      <c r="D66" s="731"/>
      <c r="E66" s="731"/>
      <c r="F66" s="731"/>
      <c r="G66" s="731"/>
      <c r="H66" s="731"/>
      <c r="I66" s="731"/>
      <c r="J66" s="731"/>
      <c r="K66" s="731"/>
      <c r="L66" s="731"/>
      <c r="M66" s="731"/>
      <c r="N66" s="731"/>
      <c r="O66" s="731"/>
      <c r="P66" s="732"/>
      <c r="Q66" s="707" t="s">
        <v>405</v>
      </c>
      <c r="R66" s="708"/>
      <c r="S66" s="708"/>
      <c r="T66" s="708"/>
      <c r="U66" s="709"/>
      <c r="V66" s="707" t="s">
        <v>389</v>
      </c>
      <c r="W66" s="708"/>
      <c r="X66" s="708"/>
      <c r="Y66" s="708"/>
      <c r="Z66" s="709"/>
      <c r="AA66" s="707" t="s">
        <v>406</v>
      </c>
      <c r="AB66" s="708"/>
      <c r="AC66" s="708"/>
      <c r="AD66" s="708"/>
      <c r="AE66" s="709"/>
      <c r="AF66" s="838" t="s">
        <v>407</v>
      </c>
      <c r="AG66" s="799"/>
      <c r="AH66" s="799"/>
      <c r="AI66" s="799"/>
      <c r="AJ66" s="839"/>
      <c r="AK66" s="707" t="s">
        <v>408</v>
      </c>
      <c r="AL66" s="731"/>
      <c r="AM66" s="731"/>
      <c r="AN66" s="731"/>
      <c r="AO66" s="732"/>
      <c r="AP66" s="707" t="s">
        <v>409</v>
      </c>
      <c r="AQ66" s="708"/>
      <c r="AR66" s="708"/>
      <c r="AS66" s="708"/>
      <c r="AT66" s="709"/>
      <c r="AU66" s="707" t="s">
        <v>410</v>
      </c>
      <c r="AV66" s="708"/>
      <c r="AW66" s="708"/>
      <c r="AX66" s="708"/>
      <c r="AY66" s="709"/>
      <c r="AZ66" s="707" t="s">
        <v>371</v>
      </c>
      <c r="BA66" s="708"/>
      <c r="BB66" s="708"/>
      <c r="BC66" s="708"/>
      <c r="BD66" s="719"/>
      <c r="BE66" s="223"/>
      <c r="BF66" s="223"/>
      <c r="BG66" s="223"/>
      <c r="BH66" s="223"/>
      <c r="BI66" s="223"/>
      <c r="BJ66" s="223"/>
      <c r="BK66" s="223"/>
      <c r="BL66" s="223"/>
      <c r="BM66" s="223"/>
      <c r="BN66" s="223"/>
      <c r="BO66" s="223"/>
      <c r="BP66" s="223"/>
      <c r="BQ66" s="220">
        <v>60</v>
      </c>
      <c r="BR66" s="225"/>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11"/>
    </row>
    <row r="67" spans="1:13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0"/>
      <c r="AG67" s="802"/>
      <c r="AH67" s="802"/>
      <c r="AI67" s="802"/>
      <c r="AJ67" s="841"/>
      <c r="AK67" s="842"/>
      <c r="AL67" s="734"/>
      <c r="AM67" s="734"/>
      <c r="AN67" s="734"/>
      <c r="AO67" s="735"/>
      <c r="AP67" s="710"/>
      <c r="AQ67" s="711"/>
      <c r="AR67" s="711"/>
      <c r="AS67" s="711"/>
      <c r="AT67" s="712"/>
      <c r="AU67" s="710"/>
      <c r="AV67" s="711"/>
      <c r="AW67" s="711"/>
      <c r="AX67" s="711"/>
      <c r="AY67" s="712"/>
      <c r="AZ67" s="710"/>
      <c r="BA67" s="711"/>
      <c r="BB67" s="711"/>
      <c r="BC67" s="711"/>
      <c r="BD67" s="720"/>
      <c r="BE67" s="223"/>
      <c r="BF67" s="223"/>
      <c r="BG67" s="223"/>
      <c r="BH67" s="223"/>
      <c r="BI67" s="223"/>
      <c r="BJ67" s="223"/>
      <c r="BK67" s="223"/>
      <c r="BL67" s="223"/>
      <c r="BM67" s="223"/>
      <c r="BN67" s="223"/>
      <c r="BO67" s="223"/>
      <c r="BP67" s="223"/>
      <c r="BQ67" s="220">
        <v>61</v>
      </c>
      <c r="BR67" s="225"/>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11"/>
    </row>
    <row r="68" spans="1:131" ht="26.25" customHeight="1" thickTop="1" x14ac:dyDescent="0.15">
      <c r="A68" s="218">
        <v>1</v>
      </c>
      <c r="B68" s="853" t="s">
        <v>579</v>
      </c>
      <c r="C68" s="854"/>
      <c r="D68" s="854"/>
      <c r="E68" s="854"/>
      <c r="F68" s="854"/>
      <c r="G68" s="854"/>
      <c r="H68" s="854"/>
      <c r="I68" s="854"/>
      <c r="J68" s="854"/>
      <c r="K68" s="854"/>
      <c r="L68" s="854"/>
      <c r="M68" s="854"/>
      <c r="N68" s="854"/>
      <c r="O68" s="854"/>
      <c r="P68" s="855"/>
      <c r="Q68" s="856">
        <v>216</v>
      </c>
      <c r="R68" s="850"/>
      <c r="S68" s="850"/>
      <c r="T68" s="850"/>
      <c r="U68" s="850"/>
      <c r="V68" s="850">
        <v>192</v>
      </c>
      <c r="W68" s="850"/>
      <c r="X68" s="850"/>
      <c r="Y68" s="850"/>
      <c r="Z68" s="850"/>
      <c r="AA68" s="850">
        <v>24</v>
      </c>
      <c r="AB68" s="850"/>
      <c r="AC68" s="850"/>
      <c r="AD68" s="850"/>
      <c r="AE68" s="850"/>
      <c r="AF68" s="850">
        <v>24</v>
      </c>
      <c r="AG68" s="850"/>
      <c r="AH68" s="850"/>
      <c r="AI68" s="850"/>
      <c r="AJ68" s="850"/>
      <c r="AK68" s="850">
        <v>10</v>
      </c>
      <c r="AL68" s="850"/>
      <c r="AM68" s="850"/>
      <c r="AN68" s="850"/>
      <c r="AO68" s="850"/>
      <c r="AP68" s="850" t="s">
        <v>580</v>
      </c>
      <c r="AQ68" s="850"/>
      <c r="AR68" s="850"/>
      <c r="AS68" s="850"/>
      <c r="AT68" s="850"/>
      <c r="AU68" s="850" t="s">
        <v>580</v>
      </c>
      <c r="AV68" s="850"/>
      <c r="AW68" s="850"/>
      <c r="AX68" s="850"/>
      <c r="AY68" s="850"/>
      <c r="AZ68" s="851"/>
      <c r="BA68" s="851"/>
      <c r="BB68" s="851"/>
      <c r="BC68" s="851"/>
      <c r="BD68" s="852"/>
      <c r="BE68" s="223"/>
      <c r="BF68" s="223"/>
      <c r="BG68" s="223"/>
      <c r="BH68" s="223"/>
      <c r="BI68" s="223"/>
      <c r="BJ68" s="223"/>
      <c r="BK68" s="223"/>
      <c r="BL68" s="223"/>
      <c r="BM68" s="223"/>
      <c r="BN68" s="223"/>
      <c r="BO68" s="223"/>
      <c r="BP68" s="223"/>
      <c r="BQ68" s="220">
        <v>62</v>
      </c>
      <c r="BR68" s="225"/>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11"/>
    </row>
    <row r="69" spans="1:131" ht="26.25" customHeight="1" x14ac:dyDescent="0.15">
      <c r="A69" s="220">
        <v>2</v>
      </c>
      <c r="B69" s="857" t="s">
        <v>581</v>
      </c>
      <c r="C69" s="858"/>
      <c r="D69" s="858"/>
      <c r="E69" s="858"/>
      <c r="F69" s="858"/>
      <c r="G69" s="858"/>
      <c r="H69" s="858"/>
      <c r="I69" s="858"/>
      <c r="J69" s="858"/>
      <c r="K69" s="858"/>
      <c r="L69" s="858"/>
      <c r="M69" s="858"/>
      <c r="N69" s="858"/>
      <c r="O69" s="858"/>
      <c r="P69" s="859"/>
      <c r="Q69" s="860">
        <v>478</v>
      </c>
      <c r="R69" s="817"/>
      <c r="S69" s="817"/>
      <c r="T69" s="817"/>
      <c r="U69" s="817"/>
      <c r="V69" s="817">
        <v>410</v>
      </c>
      <c r="W69" s="817"/>
      <c r="X69" s="817"/>
      <c r="Y69" s="817"/>
      <c r="Z69" s="817"/>
      <c r="AA69" s="817">
        <v>68</v>
      </c>
      <c r="AB69" s="817"/>
      <c r="AC69" s="817"/>
      <c r="AD69" s="817"/>
      <c r="AE69" s="817"/>
      <c r="AF69" s="817">
        <v>68</v>
      </c>
      <c r="AG69" s="817"/>
      <c r="AH69" s="817"/>
      <c r="AI69" s="817"/>
      <c r="AJ69" s="817"/>
      <c r="AK69" s="817">
        <v>60</v>
      </c>
      <c r="AL69" s="817"/>
      <c r="AM69" s="817"/>
      <c r="AN69" s="817"/>
      <c r="AO69" s="817"/>
      <c r="AP69" s="817">
        <v>81</v>
      </c>
      <c r="AQ69" s="817"/>
      <c r="AR69" s="817"/>
      <c r="AS69" s="817"/>
      <c r="AT69" s="817"/>
      <c r="AU69" s="817">
        <v>88</v>
      </c>
      <c r="AV69" s="817"/>
      <c r="AW69" s="817"/>
      <c r="AX69" s="817"/>
      <c r="AY69" s="817"/>
      <c r="AZ69" s="814"/>
      <c r="BA69" s="814"/>
      <c r="BB69" s="814"/>
      <c r="BC69" s="814"/>
      <c r="BD69" s="815"/>
      <c r="BE69" s="223"/>
      <c r="BF69" s="223"/>
      <c r="BG69" s="223"/>
      <c r="BH69" s="223"/>
      <c r="BI69" s="223"/>
      <c r="BJ69" s="223"/>
      <c r="BK69" s="223"/>
      <c r="BL69" s="223"/>
      <c r="BM69" s="223"/>
      <c r="BN69" s="223"/>
      <c r="BO69" s="223"/>
      <c r="BP69" s="223"/>
      <c r="BQ69" s="220">
        <v>63</v>
      </c>
      <c r="BR69" s="225"/>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11"/>
    </row>
    <row r="70" spans="1:131" ht="26.25" customHeight="1" x14ac:dyDescent="0.15">
      <c r="A70" s="220">
        <v>3</v>
      </c>
      <c r="B70" s="857" t="s">
        <v>582</v>
      </c>
      <c r="C70" s="858"/>
      <c r="D70" s="858"/>
      <c r="E70" s="858"/>
      <c r="F70" s="858"/>
      <c r="G70" s="858"/>
      <c r="H70" s="858"/>
      <c r="I70" s="858"/>
      <c r="J70" s="858"/>
      <c r="K70" s="858"/>
      <c r="L70" s="858"/>
      <c r="M70" s="858"/>
      <c r="N70" s="858"/>
      <c r="O70" s="858"/>
      <c r="P70" s="859"/>
      <c r="Q70" s="860">
        <v>990</v>
      </c>
      <c r="R70" s="817"/>
      <c r="S70" s="817"/>
      <c r="T70" s="817"/>
      <c r="U70" s="817"/>
      <c r="V70" s="817">
        <v>975</v>
      </c>
      <c r="W70" s="817"/>
      <c r="X70" s="817"/>
      <c r="Y70" s="817"/>
      <c r="Z70" s="817"/>
      <c r="AA70" s="817">
        <v>15</v>
      </c>
      <c r="AB70" s="817"/>
      <c r="AC70" s="817"/>
      <c r="AD70" s="817"/>
      <c r="AE70" s="817"/>
      <c r="AF70" s="817">
        <v>15</v>
      </c>
      <c r="AG70" s="817"/>
      <c r="AH70" s="817"/>
      <c r="AI70" s="817"/>
      <c r="AJ70" s="817"/>
      <c r="AK70" s="817">
        <v>70</v>
      </c>
      <c r="AL70" s="817"/>
      <c r="AM70" s="817"/>
      <c r="AN70" s="817"/>
      <c r="AO70" s="817"/>
      <c r="AP70" s="817">
        <v>1149</v>
      </c>
      <c r="AQ70" s="817"/>
      <c r="AR70" s="817"/>
      <c r="AS70" s="817"/>
      <c r="AT70" s="817"/>
      <c r="AU70" s="817">
        <v>126</v>
      </c>
      <c r="AV70" s="817"/>
      <c r="AW70" s="817"/>
      <c r="AX70" s="817"/>
      <c r="AY70" s="817"/>
      <c r="AZ70" s="814"/>
      <c r="BA70" s="814"/>
      <c r="BB70" s="814"/>
      <c r="BC70" s="814"/>
      <c r="BD70" s="815"/>
      <c r="BE70" s="223"/>
      <c r="BF70" s="223"/>
      <c r="BG70" s="223"/>
      <c r="BH70" s="223"/>
      <c r="BI70" s="223"/>
      <c r="BJ70" s="223"/>
      <c r="BK70" s="223"/>
      <c r="BL70" s="223"/>
      <c r="BM70" s="223"/>
      <c r="BN70" s="223"/>
      <c r="BO70" s="223"/>
      <c r="BP70" s="223"/>
      <c r="BQ70" s="220">
        <v>64</v>
      </c>
      <c r="BR70" s="225"/>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11"/>
    </row>
    <row r="71" spans="1:131" ht="26.25" customHeight="1" x14ac:dyDescent="0.15">
      <c r="A71" s="220">
        <v>4</v>
      </c>
      <c r="B71" s="857" t="s">
        <v>585</v>
      </c>
      <c r="C71" s="858"/>
      <c r="D71" s="858"/>
      <c r="E71" s="858"/>
      <c r="F71" s="858"/>
      <c r="G71" s="858"/>
      <c r="H71" s="858"/>
      <c r="I71" s="858"/>
      <c r="J71" s="858"/>
      <c r="K71" s="858"/>
      <c r="L71" s="858"/>
      <c r="M71" s="858"/>
      <c r="N71" s="858"/>
      <c r="O71" s="858"/>
      <c r="P71" s="859"/>
      <c r="Q71" s="860">
        <v>70</v>
      </c>
      <c r="R71" s="817"/>
      <c r="S71" s="817"/>
      <c r="T71" s="817"/>
      <c r="U71" s="817"/>
      <c r="V71" s="817">
        <v>66</v>
      </c>
      <c r="W71" s="817"/>
      <c r="X71" s="817"/>
      <c r="Y71" s="817"/>
      <c r="Z71" s="817"/>
      <c r="AA71" s="817">
        <v>4</v>
      </c>
      <c r="AB71" s="817"/>
      <c r="AC71" s="817"/>
      <c r="AD71" s="817"/>
      <c r="AE71" s="817"/>
      <c r="AF71" s="817">
        <v>4</v>
      </c>
      <c r="AG71" s="817"/>
      <c r="AH71" s="817"/>
      <c r="AI71" s="817"/>
      <c r="AJ71" s="817"/>
      <c r="AK71" s="817" t="s">
        <v>580</v>
      </c>
      <c r="AL71" s="817"/>
      <c r="AM71" s="817"/>
      <c r="AN71" s="817"/>
      <c r="AO71" s="817"/>
      <c r="AP71" s="817" t="s">
        <v>580</v>
      </c>
      <c r="AQ71" s="817"/>
      <c r="AR71" s="817"/>
      <c r="AS71" s="817"/>
      <c r="AT71" s="817"/>
      <c r="AU71" s="817" t="s">
        <v>580</v>
      </c>
      <c r="AV71" s="817"/>
      <c r="AW71" s="817"/>
      <c r="AX71" s="817"/>
      <c r="AY71" s="817"/>
      <c r="AZ71" s="814"/>
      <c r="BA71" s="814"/>
      <c r="BB71" s="814"/>
      <c r="BC71" s="814"/>
      <c r="BD71" s="815"/>
      <c r="BE71" s="223"/>
      <c r="BF71" s="223"/>
      <c r="BG71" s="223"/>
      <c r="BH71" s="223"/>
      <c r="BI71" s="223"/>
      <c r="BJ71" s="223"/>
      <c r="BK71" s="223"/>
      <c r="BL71" s="223"/>
      <c r="BM71" s="223"/>
      <c r="BN71" s="223"/>
      <c r="BO71" s="223"/>
      <c r="BP71" s="223"/>
      <c r="BQ71" s="220">
        <v>65</v>
      </c>
      <c r="BR71" s="225"/>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11"/>
    </row>
    <row r="72" spans="1:131" ht="26.25" customHeight="1" x14ac:dyDescent="0.15">
      <c r="A72" s="220">
        <v>5</v>
      </c>
      <c r="B72" s="857" t="s">
        <v>583</v>
      </c>
      <c r="C72" s="858"/>
      <c r="D72" s="858"/>
      <c r="E72" s="858"/>
      <c r="F72" s="858"/>
      <c r="G72" s="858"/>
      <c r="H72" s="858"/>
      <c r="I72" s="858"/>
      <c r="J72" s="858"/>
      <c r="K72" s="858"/>
      <c r="L72" s="858"/>
      <c r="M72" s="858"/>
      <c r="N72" s="858"/>
      <c r="O72" s="858"/>
      <c r="P72" s="859"/>
      <c r="Q72" s="860">
        <v>284</v>
      </c>
      <c r="R72" s="817"/>
      <c r="S72" s="817"/>
      <c r="T72" s="817"/>
      <c r="U72" s="817"/>
      <c r="V72" s="817">
        <v>254</v>
      </c>
      <c r="W72" s="817"/>
      <c r="X72" s="817"/>
      <c r="Y72" s="817"/>
      <c r="Z72" s="817"/>
      <c r="AA72" s="817">
        <v>30</v>
      </c>
      <c r="AB72" s="817"/>
      <c r="AC72" s="817"/>
      <c r="AD72" s="817"/>
      <c r="AE72" s="817"/>
      <c r="AF72" s="817">
        <v>30</v>
      </c>
      <c r="AG72" s="817"/>
      <c r="AH72" s="817"/>
      <c r="AI72" s="817"/>
      <c r="AJ72" s="817"/>
      <c r="AK72" s="817" t="s">
        <v>580</v>
      </c>
      <c r="AL72" s="817"/>
      <c r="AM72" s="817"/>
      <c r="AN72" s="817"/>
      <c r="AO72" s="817"/>
      <c r="AP72" s="817" t="s">
        <v>580</v>
      </c>
      <c r="AQ72" s="817"/>
      <c r="AR72" s="817"/>
      <c r="AS72" s="817"/>
      <c r="AT72" s="817"/>
      <c r="AU72" s="817" t="s">
        <v>580</v>
      </c>
      <c r="AV72" s="817"/>
      <c r="AW72" s="817"/>
      <c r="AX72" s="817"/>
      <c r="AY72" s="817"/>
      <c r="AZ72" s="814"/>
      <c r="BA72" s="814"/>
      <c r="BB72" s="814"/>
      <c r="BC72" s="814"/>
      <c r="BD72" s="815"/>
      <c r="BE72" s="223"/>
      <c r="BF72" s="223"/>
      <c r="BG72" s="223"/>
      <c r="BH72" s="223"/>
      <c r="BI72" s="223"/>
      <c r="BJ72" s="223"/>
      <c r="BK72" s="223"/>
      <c r="BL72" s="223"/>
      <c r="BM72" s="223"/>
      <c r="BN72" s="223"/>
      <c r="BO72" s="223"/>
      <c r="BP72" s="223"/>
      <c r="BQ72" s="220">
        <v>66</v>
      </c>
      <c r="BR72" s="225"/>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11"/>
    </row>
    <row r="73" spans="1:131" ht="26.25" customHeight="1" x14ac:dyDescent="0.15">
      <c r="A73" s="220">
        <v>6</v>
      </c>
      <c r="B73" s="857" t="s">
        <v>584</v>
      </c>
      <c r="C73" s="858"/>
      <c r="D73" s="858"/>
      <c r="E73" s="858"/>
      <c r="F73" s="858"/>
      <c r="G73" s="858"/>
      <c r="H73" s="858"/>
      <c r="I73" s="858"/>
      <c r="J73" s="858"/>
      <c r="K73" s="858"/>
      <c r="L73" s="858"/>
      <c r="M73" s="858"/>
      <c r="N73" s="858"/>
      <c r="O73" s="858"/>
      <c r="P73" s="859"/>
      <c r="Q73" s="860">
        <v>290289</v>
      </c>
      <c r="R73" s="817"/>
      <c r="S73" s="817"/>
      <c r="T73" s="817"/>
      <c r="U73" s="817"/>
      <c r="V73" s="817">
        <v>278734</v>
      </c>
      <c r="W73" s="817"/>
      <c r="X73" s="817"/>
      <c r="Y73" s="817"/>
      <c r="Z73" s="817"/>
      <c r="AA73" s="817">
        <v>11555</v>
      </c>
      <c r="AB73" s="817"/>
      <c r="AC73" s="817"/>
      <c r="AD73" s="817"/>
      <c r="AE73" s="817"/>
      <c r="AF73" s="817">
        <v>11555</v>
      </c>
      <c r="AG73" s="817"/>
      <c r="AH73" s="817"/>
      <c r="AI73" s="817"/>
      <c r="AJ73" s="817"/>
      <c r="AK73" s="817" t="s">
        <v>580</v>
      </c>
      <c r="AL73" s="817"/>
      <c r="AM73" s="817"/>
      <c r="AN73" s="817"/>
      <c r="AO73" s="817"/>
      <c r="AP73" s="817" t="s">
        <v>580</v>
      </c>
      <c r="AQ73" s="817"/>
      <c r="AR73" s="817"/>
      <c r="AS73" s="817"/>
      <c r="AT73" s="817"/>
      <c r="AU73" s="817" t="s">
        <v>580</v>
      </c>
      <c r="AV73" s="817"/>
      <c r="AW73" s="817"/>
      <c r="AX73" s="817"/>
      <c r="AY73" s="817"/>
      <c r="AZ73" s="814"/>
      <c r="BA73" s="814"/>
      <c r="BB73" s="814"/>
      <c r="BC73" s="814"/>
      <c r="BD73" s="815"/>
      <c r="BE73" s="223"/>
      <c r="BF73" s="223"/>
      <c r="BG73" s="223"/>
      <c r="BH73" s="223"/>
      <c r="BI73" s="223"/>
      <c r="BJ73" s="223"/>
      <c r="BK73" s="223"/>
      <c r="BL73" s="223"/>
      <c r="BM73" s="223"/>
      <c r="BN73" s="223"/>
      <c r="BO73" s="223"/>
      <c r="BP73" s="223"/>
      <c r="BQ73" s="220">
        <v>67</v>
      </c>
      <c r="BR73" s="225"/>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11"/>
    </row>
    <row r="74" spans="1:131" ht="26.25" customHeight="1" x14ac:dyDescent="0.15">
      <c r="A74" s="220">
        <v>7</v>
      </c>
      <c r="B74" s="857"/>
      <c r="C74" s="858"/>
      <c r="D74" s="858"/>
      <c r="E74" s="858"/>
      <c r="F74" s="858"/>
      <c r="G74" s="858"/>
      <c r="H74" s="858"/>
      <c r="I74" s="858"/>
      <c r="J74" s="858"/>
      <c r="K74" s="858"/>
      <c r="L74" s="858"/>
      <c r="M74" s="858"/>
      <c r="N74" s="858"/>
      <c r="O74" s="858"/>
      <c r="P74" s="859"/>
      <c r="Q74" s="860"/>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4"/>
      <c r="BA74" s="814"/>
      <c r="BB74" s="814"/>
      <c r="BC74" s="814"/>
      <c r="BD74" s="815"/>
      <c r="BE74" s="223"/>
      <c r="BF74" s="223"/>
      <c r="BG74" s="223"/>
      <c r="BH74" s="223"/>
      <c r="BI74" s="223"/>
      <c r="BJ74" s="223"/>
      <c r="BK74" s="223"/>
      <c r="BL74" s="223"/>
      <c r="BM74" s="223"/>
      <c r="BN74" s="223"/>
      <c r="BO74" s="223"/>
      <c r="BP74" s="223"/>
      <c r="BQ74" s="220">
        <v>68</v>
      </c>
      <c r="BR74" s="225"/>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11"/>
    </row>
    <row r="75" spans="1:131" ht="26.25" customHeight="1" x14ac:dyDescent="0.15">
      <c r="A75" s="220">
        <v>8</v>
      </c>
      <c r="B75" s="857"/>
      <c r="C75" s="858"/>
      <c r="D75" s="858"/>
      <c r="E75" s="858"/>
      <c r="F75" s="858"/>
      <c r="G75" s="858"/>
      <c r="H75" s="858"/>
      <c r="I75" s="858"/>
      <c r="J75" s="858"/>
      <c r="K75" s="858"/>
      <c r="L75" s="858"/>
      <c r="M75" s="858"/>
      <c r="N75" s="858"/>
      <c r="O75" s="858"/>
      <c r="P75" s="859"/>
      <c r="Q75" s="861"/>
      <c r="R75" s="862"/>
      <c r="S75" s="862"/>
      <c r="T75" s="862"/>
      <c r="U75" s="816"/>
      <c r="V75" s="863"/>
      <c r="W75" s="862"/>
      <c r="X75" s="862"/>
      <c r="Y75" s="862"/>
      <c r="Z75" s="816"/>
      <c r="AA75" s="863"/>
      <c r="AB75" s="862"/>
      <c r="AC75" s="862"/>
      <c r="AD75" s="862"/>
      <c r="AE75" s="816"/>
      <c r="AF75" s="863"/>
      <c r="AG75" s="862"/>
      <c r="AH75" s="862"/>
      <c r="AI75" s="862"/>
      <c r="AJ75" s="816"/>
      <c r="AK75" s="863"/>
      <c r="AL75" s="862"/>
      <c r="AM75" s="862"/>
      <c r="AN75" s="862"/>
      <c r="AO75" s="816"/>
      <c r="AP75" s="863"/>
      <c r="AQ75" s="862"/>
      <c r="AR75" s="862"/>
      <c r="AS75" s="862"/>
      <c r="AT75" s="816"/>
      <c r="AU75" s="863"/>
      <c r="AV75" s="862"/>
      <c r="AW75" s="862"/>
      <c r="AX75" s="862"/>
      <c r="AY75" s="816"/>
      <c r="AZ75" s="814"/>
      <c r="BA75" s="814"/>
      <c r="BB75" s="814"/>
      <c r="BC75" s="814"/>
      <c r="BD75" s="815"/>
      <c r="BE75" s="223"/>
      <c r="BF75" s="223"/>
      <c r="BG75" s="223"/>
      <c r="BH75" s="223"/>
      <c r="BI75" s="223"/>
      <c r="BJ75" s="223"/>
      <c r="BK75" s="223"/>
      <c r="BL75" s="223"/>
      <c r="BM75" s="223"/>
      <c r="BN75" s="223"/>
      <c r="BO75" s="223"/>
      <c r="BP75" s="223"/>
      <c r="BQ75" s="220">
        <v>69</v>
      </c>
      <c r="BR75" s="225"/>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11"/>
    </row>
    <row r="76" spans="1:131" ht="26.25" customHeight="1" x14ac:dyDescent="0.15">
      <c r="A76" s="220">
        <v>9</v>
      </c>
      <c r="B76" s="857"/>
      <c r="C76" s="858"/>
      <c r="D76" s="858"/>
      <c r="E76" s="858"/>
      <c r="F76" s="858"/>
      <c r="G76" s="858"/>
      <c r="H76" s="858"/>
      <c r="I76" s="858"/>
      <c r="J76" s="858"/>
      <c r="K76" s="858"/>
      <c r="L76" s="858"/>
      <c r="M76" s="858"/>
      <c r="N76" s="858"/>
      <c r="O76" s="858"/>
      <c r="P76" s="859"/>
      <c r="Q76" s="861"/>
      <c r="R76" s="862"/>
      <c r="S76" s="862"/>
      <c r="T76" s="862"/>
      <c r="U76" s="816"/>
      <c r="V76" s="863"/>
      <c r="W76" s="862"/>
      <c r="X76" s="862"/>
      <c r="Y76" s="862"/>
      <c r="Z76" s="816"/>
      <c r="AA76" s="863"/>
      <c r="AB76" s="862"/>
      <c r="AC76" s="862"/>
      <c r="AD76" s="862"/>
      <c r="AE76" s="816"/>
      <c r="AF76" s="863"/>
      <c r="AG76" s="862"/>
      <c r="AH76" s="862"/>
      <c r="AI76" s="862"/>
      <c r="AJ76" s="816"/>
      <c r="AK76" s="863"/>
      <c r="AL76" s="862"/>
      <c r="AM76" s="862"/>
      <c r="AN76" s="862"/>
      <c r="AO76" s="816"/>
      <c r="AP76" s="863"/>
      <c r="AQ76" s="862"/>
      <c r="AR76" s="862"/>
      <c r="AS76" s="862"/>
      <c r="AT76" s="816"/>
      <c r="AU76" s="863"/>
      <c r="AV76" s="862"/>
      <c r="AW76" s="862"/>
      <c r="AX76" s="862"/>
      <c r="AY76" s="816"/>
      <c r="AZ76" s="814"/>
      <c r="BA76" s="814"/>
      <c r="BB76" s="814"/>
      <c r="BC76" s="814"/>
      <c r="BD76" s="815"/>
      <c r="BE76" s="223"/>
      <c r="BF76" s="223"/>
      <c r="BG76" s="223"/>
      <c r="BH76" s="223"/>
      <c r="BI76" s="223"/>
      <c r="BJ76" s="223"/>
      <c r="BK76" s="223"/>
      <c r="BL76" s="223"/>
      <c r="BM76" s="223"/>
      <c r="BN76" s="223"/>
      <c r="BO76" s="223"/>
      <c r="BP76" s="223"/>
      <c r="BQ76" s="220">
        <v>70</v>
      </c>
      <c r="BR76" s="225"/>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11"/>
    </row>
    <row r="77" spans="1:131" ht="26.25" customHeight="1" x14ac:dyDescent="0.15">
      <c r="A77" s="220">
        <v>10</v>
      </c>
      <c r="B77" s="857"/>
      <c r="C77" s="858"/>
      <c r="D77" s="858"/>
      <c r="E77" s="858"/>
      <c r="F77" s="858"/>
      <c r="G77" s="858"/>
      <c r="H77" s="858"/>
      <c r="I77" s="858"/>
      <c r="J77" s="858"/>
      <c r="K77" s="858"/>
      <c r="L77" s="858"/>
      <c r="M77" s="858"/>
      <c r="N77" s="858"/>
      <c r="O77" s="858"/>
      <c r="P77" s="859"/>
      <c r="Q77" s="861"/>
      <c r="R77" s="862"/>
      <c r="S77" s="862"/>
      <c r="T77" s="862"/>
      <c r="U77" s="816"/>
      <c r="V77" s="863"/>
      <c r="W77" s="862"/>
      <c r="X77" s="862"/>
      <c r="Y77" s="862"/>
      <c r="Z77" s="816"/>
      <c r="AA77" s="863"/>
      <c r="AB77" s="862"/>
      <c r="AC77" s="862"/>
      <c r="AD77" s="862"/>
      <c r="AE77" s="816"/>
      <c r="AF77" s="863"/>
      <c r="AG77" s="862"/>
      <c r="AH77" s="862"/>
      <c r="AI77" s="862"/>
      <c r="AJ77" s="816"/>
      <c r="AK77" s="863"/>
      <c r="AL77" s="862"/>
      <c r="AM77" s="862"/>
      <c r="AN77" s="862"/>
      <c r="AO77" s="816"/>
      <c r="AP77" s="863"/>
      <c r="AQ77" s="862"/>
      <c r="AR77" s="862"/>
      <c r="AS77" s="862"/>
      <c r="AT77" s="816"/>
      <c r="AU77" s="863"/>
      <c r="AV77" s="862"/>
      <c r="AW77" s="862"/>
      <c r="AX77" s="862"/>
      <c r="AY77" s="816"/>
      <c r="AZ77" s="814"/>
      <c r="BA77" s="814"/>
      <c r="BB77" s="814"/>
      <c r="BC77" s="814"/>
      <c r="BD77" s="815"/>
      <c r="BE77" s="223"/>
      <c r="BF77" s="223"/>
      <c r="BG77" s="223"/>
      <c r="BH77" s="223"/>
      <c r="BI77" s="223"/>
      <c r="BJ77" s="223"/>
      <c r="BK77" s="223"/>
      <c r="BL77" s="223"/>
      <c r="BM77" s="223"/>
      <c r="BN77" s="223"/>
      <c r="BO77" s="223"/>
      <c r="BP77" s="223"/>
      <c r="BQ77" s="220">
        <v>71</v>
      </c>
      <c r="BR77" s="225"/>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11"/>
    </row>
    <row r="78" spans="1:131" ht="26.25" customHeight="1" x14ac:dyDescent="0.15">
      <c r="A78" s="220">
        <v>11</v>
      </c>
      <c r="B78" s="857"/>
      <c r="C78" s="858"/>
      <c r="D78" s="858"/>
      <c r="E78" s="858"/>
      <c r="F78" s="858"/>
      <c r="G78" s="858"/>
      <c r="H78" s="858"/>
      <c r="I78" s="858"/>
      <c r="J78" s="858"/>
      <c r="K78" s="858"/>
      <c r="L78" s="858"/>
      <c r="M78" s="858"/>
      <c r="N78" s="858"/>
      <c r="O78" s="858"/>
      <c r="P78" s="859"/>
      <c r="Q78" s="860"/>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4"/>
      <c r="BA78" s="814"/>
      <c r="BB78" s="814"/>
      <c r="BC78" s="814"/>
      <c r="BD78" s="815"/>
      <c r="BE78" s="223"/>
      <c r="BF78" s="223"/>
      <c r="BG78" s="223"/>
      <c r="BH78" s="223"/>
      <c r="BI78" s="223"/>
      <c r="BJ78" s="211"/>
      <c r="BK78" s="211"/>
      <c r="BL78" s="211"/>
      <c r="BM78" s="211"/>
      <c r="BN78" s="211"/>
      <c r="BO78" s="223"/>
      <c r="BP78" s="223"/>
      <c r="BQ78" s="220">
        <v>72</v>
      </c>
      <c r="BR78" s="225"/>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11"/>
    </row>
    <row r="79" spans="1:131" ht="26.25" customHeight="1" x14ac:dyDescent="0.15">
      <c r="A79" s="220">
        <v>12</v>
      </c>
      <c r="B79" s="857"/>
      <c r="C79" s="858"/>
      <c r="D79" s="858"/>
      <c r="E79" s="858"/>
      <c r="F79" s="858"/>
      <c r="G79" s="858"/>
      <c r="H79" s="858"/>
      <c r="I79" s="858"/>
      <c r="J79" s="858"/>
      <c r="K79" s="858"/>
      <c r="L79" s="858"/>
      <c r="M79" s="858"/>
      <c r="N79" s="858"/>
      <c r="O79" s="858"/>
      <c r="P79" s="859"/>
      <c r="Q79" s="860"/>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4"/>
      <c r="BA79" s="814"/>
      <c r="BB79" s="814"/>
      <c r="BC79" s="814"/>
      <c r="BD79" s="815"/>
      <c r="BE79" s="223"/>
      <c r="BF79" s="223"/>
      <c r="BG79" s="223"/>
      <c r="BH79" s="223"/>
      <c r="BI79" s="223"/>
      <c r="BJ79" s="211"/>
      <c r="BK79" s="211"/>
      <c r="BL79" s="211"/>
      <c r="BM79" s="211"/>
      <c r="BN79" s="211"/>
      <c r="BO79" s="223"/>
      <c r="BP79" s="223"/>
      <c r="BQ79" s="220">
        <v>73</v>
      </c>
      <c r="BR79" s="225"/>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11"/>
    </row>
    <row r="80" spans="1:131" ht="26.25" customHeight="1" x14ac:dyDescent="0.15">
      <c r="A80" s="220">
        <v>13</v>
      </c>
      <c r="B80" s="857"/>
      <c r="C80" s="858"/>
      <c r="D80" s="858"/>
      <c r="E80" s="858"/>
      <c r="F80" s="858"/>
      <c r="G80" s="858"/>
      <c r="H80" s="858"/>
      <c r="I80" s="858"/>
      <c r="J80" s="858"/>
      <c r="K80" s="858"/>
      <c r="L80" s="858"/>
      <c r="M80" s="858"/>
      <c r="N80" s="858"/>
      <c r="O80" s="858"/>
      <c r="P80" s="859"/>
      <c r="Q80" s="860"/>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4"/>
      <c r="BA80" s="814"/>
      <c r="BB80" s="814"/>
      <c r="BC80" s="814"/>
      <c r="BD80" s="815"/>
      <c r="BE80" s="223"/>
      <c r="BF80" s="223"/>
      <c r="BG80" s="223"/>
      <c r="BH80" s="223"/>
      <c r="BI80" s="223"/>
      <c r="BJ80" s="223"/>
      <c r="BK80" s="223"/>
      <c r="BL80" s="223"/>
      <c r="BM80" s="223"/>
      <c r="BN80" s="223"/>
      <c r="BO80" s="223"/>
      <c r="BP80" s="223"/>
      <c r="BQ80" s="220">
        <v>74</v>
      </c>
      <c r="BR80" s="225"/>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11"/>
    </row>
    <row r="81" spans="1:131" ht="26.25" customHeight="1" x14ac:dyDescent="0.15">
      <c r="A81" s="220">
        <v>14</v>
      </c>
      <c r="B81" s="857"/>
      <c r="C81" s="858"/>
      <c r="D81" s="858"/>
      <c r="E81" s="858"/>
      <c r="F81" s="858"/>
      <c r="G81" s="858"/>
      <c r="H81" s="858"/>
      <c r="I81" s="858"/>
      <c r="J81" s="858"/>
      <c r="K81" s="858"/>
      <c r="L81" s="858"/>
      <c r="M81" s="858"/>
      <c r="N81" s="858"/>
      <c r="O81" s="858"/>
      <c r="P81" s="859"/>
      <c r="Q81" s="860"/>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4"/>
      <c r="BA81" s="814"/>
      <c r="BB81" s="814"/>
      <c r="BC81" s="814"/>
      <c r="BD81" s="815"/>
      <c r="BE81" s="223"/>
      <c r="BF81" s="223"/>
      <c r="BG81" s="223"/>
      <c r="BH81" s="223"/>
      <c r="BI81" s="223"/>
      <c r="BJ81" s="223"/>
      <c r="BK81" s="223"/>
      <c r="BL81" s="223"/>
      <c r="BM81" s="223"/>
      <c r="BN81" s="223"/>
      <c r="BO81" s="223"/>
      <c r="BP81" s="223"/>
      <c r="BQ81" s="220">
        <v>75</v>
      </c>
      <c r="BR81" s="225"/>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11"/>
    </row>
    <row r="82" spans="1:131" ht="26.25" customHeight="1" x14ac:dyDescent="0.15">
      <c r="A82" s="220">
        <v>15</v>
      </c>
      <c r="B82" s="857"/>
      <c r="C82" s="858"/>
      <c r="D82" s="858"/>
      <c r="E82" s="858"/>
      <c r="F82" s="858"/>
      <c r="G82" s="858"/>
      <c r="H82" s="858"/>
      <c r="I82" s="858"/>
      <c r="J82" s="858"/>
      <c r="K82" s="858"/>
      <c r="L82" s="858"/>
      <c r="M82" s="858"/>
      <c r="N82" s="858"/>
      <c r="O82" s="858"/>
      <c r="P82" s="859"/>
      <c r="Q82" s="860"/>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4"/>
      <c r="BA82" s="814"/>
      <c r="BB82" s="814"/>
      <c r="BC82" s="814"/>
      <c r="BD82" s="815"/>
      <c r="BE82" s="223"/>
      <c r="BF82" s="223"/>
      <c r="BG82" s="223"/>
      <c r="BH82" s="223"/>
      <c r="BI82" s="223"/>
      <c r="BJ82" s="223"/>
      <c r="BK82" s="223"/>
      <c r="BL82" s="223"/>
      <c r="BM82" s="223"/>
      <c r="BN82" s="223"/>
      <c r="BO82" s="223"/>
      <c r="BP82" s="223"/>
      <c r="BQ82" s="220">
        <v>76</v>
      </c>
      <c r="BR82" s="225"/>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11"/>
    </row>
    <row r="83" spans="1:131" ht="26.25" customHeight="1" x14ac:dyDescent="0.15">
      <c r="A83" s="220">
        <v>16</v>
      </c>
      <c r="B83" s="857"/>
      <c r="C83" s="858"/>
      <c r="D83" s="858"/>
      <c r="E83" s="858"/>
      <c r="F83" s="858"/>
      <c r="G83" s="858"/>
      <c r="H83" s="858"/>
      <c r="I83" s="858"/>
      <c r="J83" s="858"/>
      <c r="K83" s="858"/>
      <c r="L83" s="858"/>
      <c r="M83" s="858"/>
      <c r="N83" s="858"/>
      <c r="O83" s="858"/>
      <c r="P83" s="859"/>
      <c r="Q83" s="860"/>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4"/>
      <c r="BA83" s="814"/>
      <c r="BB83" s="814"/>
      <c r="BC83" s="814"/>
      <c r="BD83" s="815"/>
      <c r="BE83" s="223"/>
      <c r="BF83" s="223"/>
      <c r="BG83" s="223"/>
      <c r="BH83" s="223"/>
      <c r="BI83" s="223"/>
      <c r="BJ83" s="223"/>
      <c r="BK83" s="223"/>
      <c r="BL83" s="223"/>
      <c r="BM83" s="223"/>
      <c r="BN83" s="223"/>
      <c r="BO83" s="223"/>
      <c r="BP83" s="223"/>
      <c r="BQ83" s="220">
        <v>77</v>
      </c>
      <c r="BR83" s="225"/>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11"/>
    </row>
    <row r="84" spans="1:131" ht="26.25" customHeight="1" x14ac:dyDescent="0.15">
      <c r="A84" s="220">
        <v>17</v>
      </c>
      <c r="B84" s="857"/>
      <c r="C84" s="858"/>
      <c r="D84" s="858"/>
      <c r="E84" s="858"/>
      <c r="F84" s="858"/>
      <c r="G84" s="858"/>
      <c r="H84" s="858"/>
      <c r="I84" s="858"/>
      <c r="J84" s="858"/>
      <c r="K84" s="858"/>
      <c r="L84" s="858"/>
      <c r="M84" s="858"/>
      <c r="N84" s="858"/>
      <c r="O84" s="858"/>
      <c r="P84" s="859"/>
      <c r="Q84" s="860"/>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4"/>
      <c r="BA84" s="814"/>
      <c r="BB84" s="814"/>
      <c r="BC84" s="814"/>
      <c r="BD84" s="815"/>
      <c r="BE84" s="223"/>
      <c r="BF84" s="223"/>
      <c r="BG84" s="223"/>
      <c r="BH84" s="223"/>
      <c r="BI84" s="223"/>
      <c r="BJ84" s="223"/>
      <c r="BK84" s="223"/>
      <c r="BL84" s="223"/>
      <c r="BM84" s="223"/>
      <c r="BN84" s="223"/>
      <c r="BO84" s="223"/>
      <c r="BP84" s="223"/>
      <c r="BQ84" s="220">
        <v>78</v>
      </c>
      <c r="BR84" s="225"/>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11"/>
    </row>
    <row r="85" spans="1:131" ht="26.25" customHeight="1" x14ac:dyDescent="0.15">
      <c r="A85" s="220">
        <v>18</v>
      </c>
      <c r="B85" s="857"/>
      <c r="C85" s="858"/>
      <c r="D85" s="858"/>
      <c r="E85" s="858"/>
      <c r="F85" s="858"/>
      <c r="G85" s="858"/>
      <c r="H85" s="858"/>
      <c r="I85" s="858"/>
      <c r="J85" s="858"/>
      <c r="K85" s="858"/>
      <c r="L85" s="858"/>
      <c r="M85" s="858"/>
      <c r="N85" s="858"/>
      <c r="O85" s="858"/>
      <c r="P85" s="859"/>
      <c r="Q85" s="860"/>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4"/>
      <c r="BA85" s="814"/>
      <c r="BB85" s="814"/>
      <c r="BC85" s="814"/>
      <c r="BD85" s="815"/>
      <c r="BE85" s="223"/>
      <c r="BF85" s="223"/>
      <c r="BG85" s="223"/>
      <c r="BH85" s="223"/>
      <c r="BI85" s="223"/>
      <c r="BJ85" s="223"/>
      <c r="BK85" s="223"/>
      <c r="BL85" s="223"/>
      <c r="BM85" s="223"/>
      <c r="BN85" s="223"/>
      <c r="BO85" s="223"/>
      <c r="BP85" s="223"/>
      <c r="BQ85" s="220">
        <v>79</v>
      </c>
      <c r="BR85" s="225"/>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11"/>
    </row>
    <row r="86" spans="1:131" ht="26.25" customHeight="1" x14ac:dyDescent="0.15">
      <c r="A86" s="220">
        <v>19</v>
      </c>
      <c r="B86" s="857"/>
      <c r="C86" s="858"/>
      <c r="D86" s="858"/>
      <c r="E86" s="858"/>
      <c r="F86" s="858"/>
      <c r="G86" s="858"/>
      <c r="H86" s="858"/>
      <c r="I86" s="858"/>
      <c r="J86" s="858"/>
      <c r="K86" s="858"/>
      <c r="L86" s="858"/>
      <c r="M86" s="858"/>
      <c r="N86" s="858"/>
      <c r="O86" s="858"/>
      <c r="P86" s="859"/>
      <c r="Q86" s="860"/>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4"/>
      <c r="BA86" s="814"/>
      <c r="BB86" s="814"/>
      <c r="BC86" s="814"/>
      <c r="BD86" s="815"/>
      <c r="BE86" s="223"/>
      <c r="BF86" s="223"/>
      <c r="BG86" s="223"/>
      <c r="BH86" s="223"/>
      <c r="BI86" s="223"/>
      <c r="BJ86" s="223"/>
      <c r="BK86" s="223"/>
      <c r="BL86" s="223"/>
      <c r="BM86" s="223"/>
      <c r="BN86" s="223"/>
      <c r="BO86" s="223"/>
      <c r="BP86" s="223"/>
      <c r="BQ86" s="220">
        <v>80</v>
      </c>
      <c r="BR86" s="225"/>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11"/>
    </row>
    <row r="87" spans="1:131" ht="26.25" customHeight="1" x14ac:dyDescent="0.15">
      <c r="A87" s="226">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23"/>
      <c r="BF87" s="223"/>
      <c r="BG87" s="223"/>
      <c r="BH87" s="223"/>
      <c r="BI87" s="223"/>
      <c r="BJ87" s="223"/>
      <c r="BK87" s="223"/>
      <c r="BL87" s="223"/>
      <c r="BM87" s="223"/>
      <c r="BN87" s="223"/>
      <c r="BO87" s="223"/>
      <c r="BP87" s="223"/>
      <c r="BQ87" s="220">
        <v>81</v>
      </c>
      <c r="BR87" s="225"/>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11"/>
    </row>
    <row r="88" spans="1:131" ht="26.25" customHeight="1" thickBot="1" x14ac:dyDescent="0.2">
      <c r="A88" s="222" t="s">
        <v>383</v>
      </c>
      <c r="B88" s="776" t="s">
        <v>411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23"/>
      <c r="BF88" s="223"/>
      <c r="BG88" s="223"/>
      <c r="BH88" s="223"/>
      <c r="BI88" s="223"/>
      <c r="BJ88" s="223"/>
      <c r="BK88" s="223"/>
      <c r="BL88" s="223"/>
      <c r="BM88" s="223"/>
      <c r="BN88" s="223"/>
      <c r="BO88" s="223"/>
      <c r="BP88" s="223"/>
      <c r="BQ88" s="220">
        <v>82</v>
      </c>
      <c r="BR88" s="225"/>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383</v>
      </c>
      <c r="BR102" s="776" t="s">
        <v>412</v>
      </c>
      <c r="BS102" s="777"/>
      <c r="BT102" s="777"/>
      <c r="BU102" s="777"/>
      <c r="BV102" s="777"/>
      <c r="BW102" s="777"/>
      <c r="BX102" s="777"/>
      <c r="BY102" s="777"/>
      <c r="BZ102" s="777"/>
      <c r="CA102" s="777"/>
      <c r="CB102" s="777"/>
      <c r="CC102" s="777"/>
      <c r="CD102" s="777"/>
      <c r="CE102" s="777"/>
      <c r="CF102" s="777"/>
      <c r="CG102" s="778"/>
      <c r="CH102" s="871"/>
      <c r="CI102" s="872"/>
      <c r="CJ102" s="872"/>
      <c r="CK102" s="872"/>
      <c r="CL102" s="873"/>
      <c r="CM102" s="871"/>
      <c r="CN102" s="872"/>
      <c r="CO102" s="872"/>
      <c r="CP102" s="872"/>
      <c r="CQ102" s="873"/>
      <c r="CR102" s="874"/>
      <c r="CS102" s="836"/>
      <c r="CT102" s="836"/>
      <c r="CU102" s="836"/>
      <c r="CV102" s="875"/>
      <c r="CW102" s="874"/>
      <c r="CX102" s="836"/>
      <c r="CY102" s="836"/>
      <c r="CZ102" s="836"/>
      <c r="DA102" s="875"/>
      <c r="DB102" s="874"/>
      <c r="DC102" s="836"/>
      <c r="DD102" s="836"/>
      <c r="DE102" s="836"/>
      <c r="DF102" s="875"/>
      <c r="DG102" s="874"/>
      <c r="DH102" s="836"/>
      <c r="DI102" s="836"/>
      <c r="DJ102" s="836"/>
      <c r="DK102" s="875"/>
      <c r="DL102" s="874"/>
      <c r="DM102" s="836"/>
      <c r="DN102" s="836"/>
      <c r="DO102" s="836"/>
      <c r="DP102" s="875"/>
      <c r="DQ102" s="874"/>
      <c r="DR102" s="836"/>
      <c r="DS102" s="836"/>
      <c r="DT102" s="836"/>
      <c r="DU102" s="875"/>
      <c r="DV102" s="776"/>
      <c r="DW102" s="777"/>
      <c r="DX102" s="777"/>
      <c r="DY102" s="777"/>
      <c r="DZ102" s="898"/>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99" t="s">
        <v>413</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00" t="s">
        <v>414</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415</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416</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901" t="s">
        <v>417</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418</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11" customFormat="1" ht="26.25" customHeight="1" x14ac:dyDescent="0.15">
      <c r="A109" s="896" t="s">
        <v>419</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420</v>
      </c>
      <c r="AB109" s="877"/>
      <c r="AC109" s="877"/>
      <c r="AD109" s="877"/>
      <c r="AE109" s="878"/>
      <c r="AF109" s="876" t="s">
        <v>302</v>
      </c>
      <c r="AG109" s="877"/>
      <c r="AH109" s="877"/>
      <c r="AI109" s="877"/>
      <c r="AJ109" s="878"/>
      <c r="AK109" s="876" t="s">
        <v>301</v>
      </c>
      <c r="AL109" s="877"/>
      <c r="AM109" s="877"/>
      <c r="AN109" s="877"/>
      <c r="AO109" s="878"/>
      <c r="AP109" s="876" t="s">
        <v>421</v>
      </c>
      <c r="AQ109" s="877"/>
      <c r="AR109" s="877"/>
      <c r="AS109" s="877"/>
      <c r="AT109" s="879"/>
      <c r="AU109" s="896" t="s">
        <v>419</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420</v>
      </c>
      <c r="BR109" s="877"/>
      <c r="BS109" s="877"/>
      <c r="BT109" s="877"/>
      <c r="BU109" s="878"/>
      <c r="BV109" s="876" t="s">
        <v>302</v>
      </c>
      <c r="BW109" s="877"/>
      <c r="BX109" s="877"/>
      <c r="BY109" s="877"/>
      <c r="BZ109" s="878"/>
      <c r="CA109" s="876" t="s">
        <v>301</v>
      </c>
      <c r="CB109" s="877"/>
      <c r="CC109" s="877"/>
      <c r="CD109" s="877"/>
      <c r="CE109" s="878"/>
      <c r="CF109" s="897" t="s">
        <v>421</v>
      </c>
      <c r="CG109" s="897"/>
      <c r="CH109" s="897"/>
      <c r="CI109" s="897"/>
      <c r="CJ109" s="897"/>
      <c r="CK109" s="876" t="s">
        <v>422</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420</v>
      </c>
      <c r="DH109" s="877"/>
      <c r="DI109" s="877"/>
      <c r="DJ109" s="877"/>
      <c r="DK109" s="878"/>
      <c r="DL109" s="876" t="s">
        <v>302</v>
      </c>
      <c r="DM109" s="877"/>
      <c r="DN109" s="877"/>
      <c r="DO109" s="877"/>
      <c r="DP109" s="878"/>
      <c r="DQ109" s="876" t="s">
        <v>301</v>
      </c>
      <c r="DR109" s="877"/>
      <c r="DS109" s="877"/>
      <c r="DT109" s="877"/>
      <c r="DU109" s="878"/>
      <c r="DV109" s="876" t="s">
        <v>421</v>
      </c>
      <c r="DW109" s="877"/>
      <c r="DX109" s="877"/>
      <c r="DY109" s="877"/>
      <c r="DZ109" s="879"/>
    </row>
    <row r="110" spans="1:131" s="211" customFormat="1" ht="26.25" customHeight="1" x14ac:dyDescent="0.15">
      <c r="A110" s="880" t="s">
        <v>423</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744765</v>
      </c>
      <c r="AB110" s="884"/>
      <c r="AC110" s="884"/>
      <c r="AD110" s="884"/>
      <c r="AE110" s="885"/>
      <c r="AF110" s="886">
        <v>836173</v>
      </c>
      <c r="AG110" s="884"/>
      <c r="AH110" s="884"/>
      <c r="AI110" s="884"/>
      <c r="AJ110" s="885"/>
      <c r="AK110" s="886">
        <v>787697</v>
      </c>
      <c r="AL110" s="884"/>
      <c r="AM110" s="884"/>
      <c r="AN110" s="884"/>
      <c r="AO110" s="885"/>
      <c r="AP110" s="887">
        <v>28.2</v>
      </c>
      <c r="AQ110" s="888"/>
      <c r="AR110" s="888"/>
      <c r="AS110" s="888"/>
      <c r="AT110" s="889"/>
      <c r="AU110" s="890" t="s">
        <v>67</v>
      </c>
      <c r="AV110" s="891"/>
      <c r="AW110" s="891"/>
      <c r="AX110" s="891"/>
      <c r="AY110" s="891"/>
      <c r="AZ110" s="913" t="s">
        <v>424</v>
      </c>
      <c r="BA110" s="881"/>
      <c r="BB110" s="881"/>
      <c r="BC110" s="881"/>
      <c r="BD110" s="881"/>
      <c r="BE110" s="881"/>
      <c r="BF110" s="881"/>
      <c r="BG110" s="881"/>
      <c r="BH110" s="881"/>
      <c r="BI110" s="881"/>
      <c r="BJ110" s="881"/>
      <c r="BK110" s="881"/>
      <c r="BL110" s="881"/>
      <c r="BM110" s="881"/>
      <c r="BN110" s="881"/>
      <c r="BO110" s="881"/>
      <c r="BP110" s="882"/>
      <c r="BQ110" s="914">
        <v>7169688</v>
      </c>
      <c r="BR110" s="915"/>
      <c r="BS110" s="915"/>
      <c r="BT110" s="915"/>
      <c r="BU110" s="915"/>
      <c r="BV110" s="915">
        <v>8580062</v>
      </c>
      <c r="BW110" s="915"/>
      <c r="BX110" s="915"/>
      <c r="BY110" s="915"/>
      <c r="BZ110" s="915"/>
      <c r="CA110" s="915">
        <v>9534806</v>
      </c>
      <c r="CB110" s="915"/>
      <c r="CC110" s="915"/>
      <c r="CD110" s="915"/>
      <c r="CE110" s="915"/>
      <c r="CF110" s="928">
        <v>341</v>
      </c>
      <c r="CG110" s="929"/>
      <c r="CH110" s="929"/>
      <c r="CI110" s="929"/>
      <c r="CJ110" s="929"/>
      <c r="CK110" s="930" t="s">
        <v>425</v>
      </c>
      <c r="CL110" s="931"/>
      <c r="CM110" s="913" t="s">
        <v>426</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427</v>
      </c>
      <c r="DH110" s="915"/>
      <c r="DI110" s="915"/>
      <c r="DJ110" s="915"/>
      <c r="DK110" s="915"/>
      <c r="DL110" s="915" t="s">
        <v>428</v>
      </c>
      <c r="DM110" s="915"/>
      <c r="DN110" s="915"/>
      <c r="DO110" s="915"/>
      <c r="DP110" s="915"/>
      <c r="DQ110" s="915" t="s">
        <v>428</v>
      </c>
      <c r="DR110" s="915"/>
      <c r="DS110" s="915"/>
      <c r="DT110" s="915"/>
      <c r="DU110" s="915"/>
      <c r="DV110" s="916" t="s">
        <v>428</v>
      </c>
      <c r="DW110" s="916"/>
      <c r="DX110" s="916"/>
      <c r="DY110" s="916"/>
      <c r="DZ110" s="917"/>
    </row>
    <row r="111" spans="1:131" s="211" customFormat="1" ht="26.25" customHeight="1" x14ac:dyDescent="0.15">
      <c r="A111" s="918" t="s">
        <v>429</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428</v>
      </c>
      <c r="AB111" s="922"/>
      <c r="AC111" s="922"/>
      <c r="AD111" s="922"/>
      <c r="AE111" s="923"/>
      <c r="AF111" s="924" t="s">
        <v>428</v>
      </c>
      <c r="AG111" s="922"/>
      <c r="AH111" s="922"/>
      <c r="AI111" s="922"/>
      <c r="AJ111" s="923"/>
      <c r="AK111" s="924" t="s">
        <v>428</v>
      </c>
      <c r="AL111" s="922"/>
      <c r="AM111" s="922"/>
      <c r="AN111" s="922"/>
      <c r="AO111" s="923"/>
      <c r="AP111" s="925" t="s">
        <v>428</v>
      </c>
      <c r="AQ111" s="926"/>
      <c r="AR111" s="926"/>
      <c r="AS111" s="926"/>
      <c r="AT111" s="927"/>
      <c r="AU111" s="892"/>
      <c r="AV111" s="893"/>
      <c r="AW111" s="893"/>
      <c r="AX111" s="893"/>
      <c r="AY111" s="893"/>
      <c r="AZ111" s="906" t="s">
        <v>430</v>
      </c>
      <c r="BA111" s="907"/>
      <c r="BB111" s="907"/>
      <c r="BC111" s="907"/>
      <c r="BD111" s="907"/>
      <c r="BE111" s="907"/>
      <c r="BF111" s="907"/>
      <c r="BG111" s="907"/>
      <c r="BH111" s="907"/>
      <c r="BI111" s="907"/>
      <c r="BJ111" s="907"/>
      <c r="BK111" s="907"/>
      <c r="BL111" s="907"/>
      <c r="BM111" s="907"/>
      <c r="BN111" s="907"/>
      <c r="BO111" s="907"/>
      <c r="BP111" s="908"/>
      <c r="BQ111" s="909" t="s">
        <v>431</v>
      </c>
      <c r="BR111" s="910"/>
      <c r="BS111" s="910"/>
      <c r="BT111" s="910"/>
      <c r="BU111" s="910"/>
      <c r="BV111" s="910" t="s">
        <v>431</v>
      </c>
      <c r="BW111" s="910"/>
      <c r="BX111" s="910"/>
      <c r="BY111" s="910"/>
      <c r="BZ111" s="910"/>
      <c r="CA111" s="910" t="s">
        <v>428</v>
      </c>
      <c r="CB111" s="910"/>
      <c r="CC111" s="910"/>
      <c r="CD111" s="910"/>
      <c r="CE111" s="910"/>
      <c r="CF111" s="904" t="s">
        <v>428</v>
      </c>
      <c r="CG111" s="905"/>
      <c r="CH111" s="905"/>
      <c r="CI111" s="905"/>
      <c r="CJ111" s="905"/>
      <c r="CK111" s="932"/>
      <c r="CL111" s="933"/>
      <c r="CM111" s="906" t="s">
        <v>432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431</v>
      </c>
      <c r="DH111" s="910"/>
      <c r="DI111" s="910"/>
      <c r="DJ111" s="910"/>
      <c r="DK111" s="910"/>
      <c r="DL111" s="910" t="s">
        <v>431</v>
      </c>
      <c r="DM111" s="910"/>
      <c r="DN111" s="910"/>
      <c r="DO111" s="910"/>
      <c r="DP111" s="910"/>
      <c r="DQ111" s="910" t="s">
        <v>428</v>
      </c>
      <c r="DR111" s="910"/>
      <c r="DS111" s="910"/>
      <c r="DT111" s="910"/>
      <c r="DU111" s="910"/>
      <c r="DV111" s="911" t="s">
        <v>431</v>
      </c>
      <c r="DW111" s="911"/>
      <c r="DX111" s="911"/>
      <c r="DY111" s="911"/>
      <c r="DZ111" s="912"/>
    </row>
    <row r="112" spans="1:131" s="211" customFormat="1" ht="26.25" customHeight="1" x14ac:dyDescent="0.15">
      <c r="A112" s="936" t="s">
        <v>433</v>
      </c>
      <c r="B112" s="937"/>
      <c r="C112" s="907" t="s">
        <v>434</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431</v>
      </c>
      <c r="AB112" s="943"/>
      <c r="AC112" s="943"/>
      <c r="AD112" s="943"/>
      <c r="AE112" s="944"/>
      <c r="AF112" s="945" t="s">
        <v>427</v>
      </c>
      <c r="AG112" s="943"/>
      <c r="AH112" s="943"/>
      <c r="AI112" s="943"/>
      <c r="AJ112" s="944"/>
      <c r="AK112" s="945" t="s">
        <v>427</v>
      </c>
      <c r="AL112" s="943"/>
      <c r="AM112" s="943"/>
      <c r="AN112" s="943"/>
      <c r="AO112" s="944"/>
      <c r="AP112" s="946" t="s">
        <v>427</v>
      </c>
      <c r="AQ112" s="947"/>
      <c r="AR112" s="947"/>
      <c r="AS112" s="947"/>
      <c r="AT112" s="948"/>
      <c r="AU112" s="892"/>
      <c r="AV112" s="893"/>
      <c r="AW112" s="893"/>
      <c r="AX112" s="893"/>
      <c r="AY112" s="893"/>
      <c r="AZ112" s="906" t="s">
        <v>435</v>
      </c>
      <c r="BA112" s="907"/>
      <c r="BB112" s="907"/>
      <c r="BC112" s="907"/>
      <c r="BD112" s="907"/>
      <c r="BE112" s="907"/>
      <c r="BF112" s="907"/>
      <c r="BG112" s="907"/>
      <c r="BH112" s="907"/>
      <c r="BI112" s="907"/>
      <c r="BJ112" s="907"/>
      <c r="BK112" s="907"/>
      <c r="BL112" s="907"/>
      <c r="BM112" s="907"/>
      <c r="BN112" s="907"/>
      <c r="BO112" s="907"/>
      <c r="BP112" s="908"/>
      <c r="BQ112" s="909">
        <v>12737</v>
      </c>
      <c r="BR112" s="910"/>
      <c r="BS112" s="910"/>
      <c r="BT112" s="910"/>
      <c r="BU112" s="910"/>
      <c r="BV112" s="910">
        <v>10842</v>
      </c>
      <c r="BW112" s="910"/>
      <c r="BX112" s="910"/>
      <c r="BY112" s="910"/>
      <c r="BZ112" s="910"/>
      <c r="CA112" s="910">
        <v>10376</v>
      </c>
      <c r="CB112" s="910"/>
      <c r="CC112" s="910"/>
      <c r="CD112" s="910"/>
      <c r="CE112" s="910"/>
      <c r="CF112" s="904">
        <v>0.4</v>
      </c>
      <c r="CG112" s="905"/>
      <c r="CH112" s="905"/>
      <c r="CI112" s="905"/>
      <c r="CJ112" s="905"/>
      <c r="CK112" s="932"/>
      <c r="CL112" s="933"/>
      <c r="CM112" s="906" t="s">
        <v>436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427</v>
      </c>
      <c r="DH112" s="910"/>
      <c r="DI112" s="910"/>
      <c r="DJ112" s="910"/>
      <c r="DK112" s="910"/>
      <c r="DL112" s="910" t="s">
        <v>427</v>
      </c>
      <c r="DM112" s="910"/>
      <c r="DN112" s="910"/>
      <c r="DO112" s="910"/>
      <c r="DP112" s="910"/>
      <c r="DQ112" s="910" t="s">
        <v>431</v>
      </c>
      <c r="DR112" s="910"/>
      <c r="DS112" s="910"/>
      <c r="DT112" s="910"/>
      <c r="DU112" s="910"/>
      <c r="DV112" s="911" t="s">
        <v>427</v>
      </c>
      <c r="DW112" s="911"/>
      <c r="DX112" s="911"/>
      <c r="DY112" s="911"/>
      <c r="DZ112" s="912"/>
    </row>
    <row r="113" spans="1:130" s="211" customFormat="1" ht="26.25" customHeight="1" x14ac:dyDescent="0.15">
      <c r="A113" s="938"/>
      <c r="B113" s="939"/>
      <c r="C113" s="907" t="s">
        <v>437</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592</v>
      </c>
      <c r="AB113" s="922"/>
      <c r="AC113" s="922"/>
      <c r="AD113" s="922"/>
      <c r="AE113" s="923"/>
      <c r="AF113" s="924">
        <v>558</v>
      </c>
      <c r="AG113" s="922"/>
      <c r="AH113" s="922"/>
      <c r="AI113" s="922"/>
      <c r="AJ113" s="923"/>
      <c r="AK113" s="924">
        <v>609</v>
      </c>
      <c r="AL113" s="922"/>
      <c r="AM113" s="922"/>
      <c r="AN113" s="922"/>
      <c r="AO113" s="923"/>
      <c r="AP113" s="925">
        <v>0</v>
      </c>
      <c r="AQ113" s="926"/>
      <c r="AR113" s="926"/>
      <c r="AS113" s="926"/>
      <c r="AT113" s="927"/>
      <c r="AU113" s="892"/>
      <c r="AV113" s="893"/>
      <c r="AW113" s="893"/>
      <c r="AX113" s="893"/>
      <c r="AY113" s="893"/>
      <c r="AZ113" s="906" t="s">
        <v>438</v>
      </c>
      <c r="BA113" s="907"/>
      <c r="BB113" s="907"/>
      <c r="BC113" s="907"/>
      <c r="BD113" s="907"/>
      <c r="BE113" s="907"/>
      <c r="BF113" s="907"/>
      <c r="BG113" s="907"/>
      <c r="BH113" s="907"/>
      <c r="BI113" s="907"/>
      <c r="BJ113" s="907"/>
      <c r="BK113" s="907"/>
      <c r="BL113" s="907"/>
      <c r="BM113" s="907"/>
      <c r="BN113" s="907"/>
      <c r="BO113" s="907"/>
      <c r="BP113" s="908"/>
      <c r="BQ113" s="909">
        <v>141343</v>
      </c>
      <c r="BR113" s="910"/>
      <c r="BS113" s="910"/>
      <c r="BT113" s="910"/>
      <c r="BU113" s="910"/>
      <c r="BV113" s="910">
        <v>213761</v>
      </c>
      <c r="BW113" s="910"/>
      <c r="BX113" s="910"/>
      <c r="BY113" s="910"/>
      <c r="BZ113" s="910"/>
      <c r="CA113" s="910">
        <v>189642</v>
      </c>
      <c r="CB113" s="910"/>
      <c r="CC113" s="910"/>
      <c r="CD113" s="910"/>
      <c r="CE113" s="910"/>
      <c r="CF113" s="904">
        <v>6.8</v>
      </c>
      <c r="CG113" s="905"/>
      <c r="CH113" s="905"/>
      <c r="CI113" s="905"/>
      <c r="CJ113" s="905"/>
      <c r="CK113" s="932"/>
      <c r="CL113" s="933"/>
      <c r="CM113" s="906" t="s">
        <v>439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427</v>
      </c>
      <c r="DH113" s="943"/>
      <c r="DI113" s="943"/>
      <c r="DJ113" s="943"/>
      <c r="DK113" s="944"/>
      <c r="DL113" s="945" t="s">
        <v>427</v>
      </c>
      <c r="DM113" s="943"/>
      <c r="DN113" s="943"/>
      <c r="DO113" s="943"/>
      <c r="DP113" s="944"/>
      <c r="DQ113" s="945" t="s">
        <v>427</v>
      </c>
      <c r="DR113" s="943"/>
      <c r="DS113" s="943"/>
      <c r="DT113" s="943"/>
      <c r="DU113" s="944"/>
      <c r="DV113" s="946" t="s">
        <v>427</v>
      </c>
      <c r="DW113" s="947"/>
      <c r="DX113" s="947"/>
      <c r="DY113" s="947"/>
      <c r="DZ113" s="948"/>
    </row>
    <row r="114" spans="1:130" s="211" customFormat="1" ht="26.25" customHeight="1" x14ac:dyDescent="0.15">
      <c r="A114" s="938"/>
      <c r="B114" s="939"/>
      <c r="C114" s="907" t="s">
        <v>440</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19623</v>
      </c>
      <c r="AB114" s="943"/>
      <c r="AC114" s="943"/>
      <c r="AD114" s="943"/>
      <c r="AE114" s="944"/>
      <c r="AF114" s="945">
        <v>6418</v>
      </c>
      <c r="AG114" s="943"/>
      <c r="AH114" s="943"/>
      <c r="AI114" s="943"/>
      <c r="AJ114" s="944"/>
      <c r="AK114" s="945">
        <v>22370</v>
      </c>
      <c r="AL114" s="943"/>
      <c r="AM114" s="943"/>
      <c r="AN114" s="943"/>
      <c r="AO114" s="944"/>
      <c r="AP114" s="946">
        <v>0.8</v>
      </c>
      <c r="AQ114" s="947"/>
      <c r="AR114" s="947"/>
      <c r="AS114" s="947"/>
      <c r="AT114" s="948"/>
      <c r="AU114" s="892"/>
      <c r="AV114" s="893"/>
      <c r="AW114" s="893"/>
      <c r="AX114" s="893"/>
      <c r="AY114" s="893"/>
      <c r="AZ114" s="906" t="s">
        <v>441</v>
      </c>
      <c r="BA114" s="907"/>
      <c r="BB114" s="907"/>
      <c r="BC114" s="907"/>
      <c r="BD114" s="907"/>
      <c r="BE114" s="907"/>
      <c r="BF114" s="907"/>
      <c r="BG114" s="907"/>
      <c r="BH114" s="907"/>
      <c r="BI114" s="907"/>
      <c r="BJ114" s="907"/>
      <c r="BK114" s="907"/>
      <c r="BL114" s="907"/>
      <c r="BM114" s="907"/>
      <c r="BN114" s="907"/>
      <c r="BO114" s="907"/>
      <c r="BP114" s="908"/>
      <c r="BQ114" s="909">
        <v>1078231</v>
      </c>
      <c r="BR114" s="910"/>
      <c r="BS114" s="910"/>
      <c r="BT114" s="910"/>
      <c r="BU114" s="910"/>
      <c r="BV114" s="910">
        <v>933572</v>
      </c>
      <c r="BW114" s="910"/>
      <c r="BX114" s="910"/>
      <c r="BY114" s="910"/>
      <c r="BZ114" s="910"/>
      <c r="CA114" s="910">
        <v>926457</v>
      </c>
      <c r="CB114" s="910"/>
      <c r="CC114" s="910"/>
      <c r="CD114" s="910"/>
      <c r="CE114" s="910"/>
      <c r="CF114" s="904">
        <v>33.1</v>
      </c>
      <c r="CG114" s="905"/>
      <c r="CH114" s="905"/>
      <c r="CI114" s="905"/>
      <c r="CJ114" s="905"/>
      <c r="CK114" s="932"/>
      <c r="CL114" s="933"/>
      <c r="CM114" s="906" t="s">
        <v>442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427</v>
      </c>
      <c r="DH114" s="943"/>
      <c r="DI114" s="943"/>
      <c r="DJ114" s="943"/>
      <c r="DK114" s="944"/>
      <c r="DL114" s="945" t="s">
        <v>427</v>
      </c>
      <c r="DM114" s="943"/>
      <c r="DN114" s="943"/>
      <c r="DO114" s="943"/>
      <c r="DP114" s="944"/>
      <c r="DQ114" s="945" t="s">
        <v>427</v>
      </c>
      <c r="DR114" s="943"/>
      <c r="DS114" s="943"/>
      <c r="DT114" s="943"/>
      <c r="DU114" s="944"/>
      <c r="DV114" s="946" t="s">
        <v>427</v>
      </c>
      <c r="DW114" s="947"/>
      <c r="DX114" s="947"/>
      <c r="DY114" s="947"/>
      <c r="DZ114" s="948"/>
    </row>
    <row r="115" spans="1:130" s="211" customFormat="1" ht="26.25" customHeight="1" x14ac:dyDescent="0.15">
      <c r="A115" s="938"/>
      <c r="B115" s="939"/>
      <c r="C115" s="907" t="s">
        <v>443</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v>152</v>
      </c>
      <c r="AB115" s="922"/>
      <c r="AC115" s="922"/>
      <c r="AD115" s="922"/>
      <c r="AE115" s="923"/>
      <c r="AF115" s="924">
        <v>127</v>
      </c>
      <c r="AG115" s="922"/>
      <c r="AH115" s="922"/>
      <c r="AI115" s="922"/>
      <c r="AJ115" s="923"/>
      <c r="AK115" s="924">
        <v>107</v>
      </c>
      <c r="AL115" s="922"/>
      <c r="AM115" s="922"/>
      <c r="AN115" s="922"/>
      <c r="AO115" s="923"/>
      <c r="AP115" s="925">
        <v>0</v>
      </c>
      <c r="AQ115" s="926"/>
      <c r="AR115" s="926"/>
      <c r="AS115" s="926"/>
      <c r="AT115" s="927"/>
      <c r="AU115" s="892"/>
      <c r="AV115" s="893"/>
      <c r="AW115" s="893"/>
      <c r="AX115" s="893"/>
      <c r="AY115" s="893"/>
      <c r="AZ115" s="906" t="s">
        <v>444</v>
      </c>
      <c r="BA115" s="907"/>
      <c r="BB115" s="907"/>
      <c r="BC115" s="907"/>
      <c r="BD115" s="907"/>
      <c r="BE115" s="907"/>
      <c r="BF115" s="907"/>
      <c r="BG115" s="907"/>
      <c r="BH115" s="907"/>
      <c r="BI115" s="907"/>
      <c r="BJ115" s="907"/>
      <c r="BK115" s="907"/>
      <c r="BL115" s="907"/>
      <c r="BM115" s="907"/>
      <c r="BN115" s="907"/>
      <c r="BO115" s="907"/>
      <c r="BP115" s="908"/>
      <c r="BQ115" s="909" t="s">
        <v>427</v>
      </c>
      <c r="BR115" s="910"/>
      <c r="BS115" s="910"/>
      <c r="BT115" s="910"/>
      <c r="BU115" s="910"/>
      <c r="BV115" s="910" t="s">
        <v>427</v>
      </c>
      <c r="BW115" s="910"/>
      <c r="BX115" s="910"/>
      <c r="BY115" s="910"/>
      <c r="BZ115" s="910"/>
      <c r="CA115" s="910" t="s">
        <v>427</v>
      </c>
      <c r="CB115" s="910"/>
      <c r="CC115" s="910"/>
      <c r="CD115" s="910"/>
      <c r="CE115" s="910"/>
      <c r="CF115" s="904" t="s">
        <v>427</v>
      </c>
      <c r="CG115" s="905"/>
      <c r="CH115" s="905"/>
      <c r="CI115" s="905"/>
      <c r="CJ115" s="905"/>
      <c r="CK115" s="932"/>
      <c r="CL115" s="933"/>
      <c r="CM115" s="906" t="s">
        <v>445</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427</v>
      </c>
      <c r="DH115" s="943"/>
      <c r="DI115" s="943"/>
      <c r="DJ115" s="943"/>
      <c r="DK115" s="944"/>
      <c r="DL115" s="945" t="s">
        <v>427</v>
      </c>
      <c r="DM115" s="943"/>
      <c r="DN115" s="943"/>
      <c r="DO115" s="943"/>
      <c r="DP115" s="944"/>
      <c r="DQ115" s="945" t="s">
        <v>427</v>
      </c>
      <c r="DR115" s="943"/>
      <c r="DS115" s="943"/>
      <c r="DT115" s="943"/>
      <c r="DU115" s="944"/>
      <c r="DV115" s="946" t="s">
        <v>427</v>
      </c>
      <c r="DW115" s="947"/>
      <c r="DX115" s="947"/>
      <c r="DY115" s="947"/>
      <c r="DZ115" s="948"/>
    </row>
    <row r="116" spans="1:130" s="211" customFormat="1" ht="26.25" customHeight="1" x14ac:dyDescent="0.15">
      <c r="A116" s="940"/>
      <c r="B116" s="941"/>
      <c r="C116" s="949" t="s">
        <v>446</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t="s">
        <v>427</v>
      </c>
      <c r="AB116" s="943"/>
      <c r="AC116" s="943"/>
      <c r="AD116" s="943"/>
      <c r="AE116" s="944"/>
      <c r="AF116" s="945" t="s">
        <v>427</v>
      </c>
      <c r="AG116" s="943"/>
      <c r="AH116" s="943"/>
      <c r="AI116" s="943"/>
      <c r="AJ116" s="944"/>
      <c r="AK116" s="945" t="s">
        <v>427</v>
      </c>
      <c r="AL116" s="943"/>
      <c r="AM116" s="943"/>
      <c r="AN116" s="943"/>
      <c r="AO116" s="944"/>
      <c r="AP116" s="946" t="s">
        <v>427</v>
      </c>
      <c r="AQ116" s="947"/>
      <c r="AR116" s="947"/>
      <c r="AS116" s="947"/>
      <c r="AT116" s="948"/>
      <c r="AU116" s="892"/>
      <c r="AV116" s="893"/>
      <c r="AW116" s="893"/>
      <c r="AX116" s="893"/>
      <c r="AY116" s="893"/>
      <c r="AZ116" s="951" t="s">
        <v>447</v>
      </c>
      <c r="BA116" s="952"/>
      <c r="BB116" s="952"/>
      <c r="BC116" s="952"/>
      <c r="BD116" s="952"/>
      <c r="BE116" s="952"/>
      <c r="BF116" s="952"/>
      <c r="BG116" s="952"/>
      <c r="BH116" s="952"/>
      <c r="BI116" s="952"/>
      <c r="BJ116" s="952"/>
      <c r="BK116" s="952"/>
      <c r="BL116" s="952"/>
      <c r="BM116" s="952"/>
      <c r="BN116" s="952"/>
      <c r="BO116" s="952"/>
      <c r="BP116" s="953"/>
      <c r="BQ116" s="909" t="s">
        <v>431</v>
      </c>
      <c r="BR116" s="910"/>
      <c r="BS116" s="910"/>
      <c r="BT116" s="910"/>
      <c r="BU116" s="910"/>
      <c r="BV116" s="910" t="s">
        <v>431</v>
      </c>
      <c r="BW116" s="910"/>
      <c r="BX116" s="910"/>
      <c r="BY116" s="910"/>
      <c r="BZ116" s="910"/>
      <c r="CA116" s="910" t="s">
        <v>427</v>
      </c>
      <c r="CB116" s="910"/>
      <c r="CC116" s="910"/>
      <c r="CD116" s="910"/>
      <c r="CE116" s="910"/>
      <c r="CF116" s="904" t="s">
        <v>427</v>
      </c>
      <c r="CG116" s="905"/>
      <c r="CH116" s="905"/>
      <c r="CI116" s="905"/>
      <c r="CJ116" s="905"/>
      <c r="CK116" s="932"/>
      <c r="CL116" s="933"/>
      <c r="CM116" s="906" t="s">
        <v>448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t="s">
        <v>427</v>
      </c>
      <c r="DH116" s="943"/>
      <c r="DI116" s="943"/>
      <c r="DJ116" s="943"/>
      <c r="DK116" s="944"/>
      <c r="DL116" s="945" t="s">
        <v>427</v>
      </c>
      <c r="DM116" s="943"/>
      <c r="DN116" s="943"/>
      <c r="DO116" s="943"/>
      <c r="DP116" s="944"/>
      <c r="DQ116" s="945" t="s">
        <v>427</v>
      </c>
      <c r="DR116" s="943"/>
      <c r="DS116" s="943"/>
      <c r="DT116" s="943"/>
      <c r="DU116" s="944"/>
      <c r="DV116" s="946" t="s">
        <v>427</v>
      </c>
      <c r="DW116" s="947"/>
      <c r="DX116" s="947"/>
      <c r="DY116" s="947"/>
      <c r="DZ116" s="948"/>
    </row>
    <row r="117" spans="1:130" s="211" customFormat="1" ht="26.25" customHeight="1" x14ac:dyDescent="0.15">
      <c r="A117" s="896" t="s">
        <v>184</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58" t="s">
        <v>449</v>
      </c>
      <c r="Z117" s="878"/>
      <c r="AA117" s="959">
        <v>765132</v>
      </c>
      <c r="AB117" s="960"/>
      <c r="AC117" s="960"/>
      <c r="AD117" s="960"/>
      <c r="AE117" s="961"/>
      <c r="AF117" s="962">
        <v>843276</v>
      </c>
      <c r="AG117" s="960"/>
      <c r="AH117" s="960"/>
      <c r="AI117" s="960"/>
      <c r="AJ117" s="961"/>
      <c r="AK117" s="962">
        <v>810783</v>
      </c>
      <c r="AL117" s="960"/>
      <c r="AM117" s="960"/>
      <c r="AN117" s="960"/>
      <c r="AO117" s="961"/>
      <c r="AP117" s="963"/>
      <c r="AQ117" s="964"/>
      <c r="AR117" s="964"/>
      <c r="AS117" s="964"/>
      <c r="AT117" s="965"/>
      <c r="AU117" s="892"/>
      <c r="AV117" s="893"/>
      <c r="AW117" s="893"/>
      <c r="AX117" s="893"/>
      <c r="AY117" s="893"/>
      <c r="AZ117" s="951" t="s">
        <v>450</v>
      </c>
      <c r="BA117" s="952"/>
      <c r="BB117" s="952"/>
      <c r="BC117" s="952"/>
      <c r="BD117" s="952"/>
      <c r="BE117" s="952"/>
      <c r="BF117" s="952"/>
      <c r="BG117" s="952"/>
      <c r="BH117" s="952"/>
      <c r="BI117" s="952"/>
      <c r="BJ117" s="952"/>
      <c r="BK117" s="952"/>
      <c r="BL117" s="952"/>
      <c r="BM117" s="952"/>
      <c r="BN117" s="952"/>
      <c r="BO117" s="952"/>
      <c r="BP117" s="953"/>
      <c r="BQ117" s="909" t="s">
        <v>451</v>
      </c>
      <c r="BR117" s="910"/>
      <c r="BS117" s="910"/>
      <c r="BT117" s="910"/>
      <c r="BU117" s="910"/>
      <c r="BV117" s="910" t="s">
        <v>452</v>
      </c>
      <c r="BW117" s="910"/>
      <c r="BX117" s="910"/>
      <c r="BY117" s="910"/>
      <c r="BZ117" s="910"/>
      <c r="CA117" s="910" t="s">
        <v>452</v>
      </c>
      <c r="CB117" s="910"/>
      <c r="CC117" s="910"/>
      <c r="CD117" s="910"/>
      <c r="CE117" s="910"/>
      <c r="CF117" s="904" t="s">
        <v>451</v>
      </c>
      <c r="CG117" s="905"/>
      <c r="CH117" s="905"/>
      <c r="CI117" s="905"/>
      <c r="CJ117" s="905"/>
      <c r="CK117" s="932"/>
      <c r="CL117" s="933"/>
      <c r="CM117" s="906" t="s">
        <v>453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454</v>
      </c>
      <c r="DH117" s="943"/>
      <c r="DI117" s="943"/>
      <c r="DJ117" s="943"/>
      <c r="DK117" s="944"/>
      <c r="DL117" s="945" t="s">
        <v>454</v>
      </c>
      <c r="DM117" s="943"/>
      <c r="DN117" s="943"/>
      <c r="DO117" s="943"/>
      <c r="DP117" s="944"/>
      <c r="DQ117" s="945" t="s">
        <v>455</v>
      </c>
      <c r="DR117" s="943"/>
      <c r="DS117" s="943"/>
      <c r="DT117" s="943"/>
      <c r="DU117" s="944"/>
      <c r="DV117" s="946" t="s">
        <v>456</v>
      </c>
      <c r="DW117" s="947"/>
      <c r="DX117" s="947"/>
      <c r="DY117" s="947"/>
      <c r="DZ117" s="948"/>
    </row>
    <row r="118" spans="1:130" s="211" customFormat="1" ht="26.25" customHeight="1" x14ac:dyDescent="0.15">
      <c r="A118" s="896" t="s">
        <v>422</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420</v>
      </c>
      <c r="AB118" s="877"/>
      <c r="AC118" s="877"/>
      <c r="AD118" s="877"/>
      <c r="AE118" s="878"/>
      <c r="AF118" s="876" t="s">
        <v>302</v>
      </c>
      <c r="AG118" s="877"/>
      <c r="AH118" s="877"/>
      <c r="AI118" s="877"/>
      <c r="AJ118" s="878"/>
      <c r="AK118" s="876" t="s">
        <v>301</v>
      </c>
      <c r="AL118" s="877"/>
      <c r="AM118" s="877"/>
      <c r="AN118" s="877"/>
      <c r="AO118" s="878"/>
      <c r="AP118" s="954" t="s">
        <v>421</v>
      </c>
      <c r="AQ118" s="955"/>
      <c r="AR118" s="955"/>
      <c r="AS118" s="955"/>
      <c r="AT118" s="956"/>
      <c r="AU118" s="892"/>
      <c r="AV118" s="893"/>
      <c r="AW118" s="893"/>
      <c r="AX118" s="893"/>
      <c r="AY118" s="893"/>
      <c r="AZ118" s="957" t="s">
        <v>457</v>
      </c>
      <c r="BA118" s="949"/>
      <c r="BB118" s="949"/>
      <c r="BC118" s="949"/>
      <c r="BD118" s="949"/>
      <c r="BE118" s="949"/>
      <c r="BF118" s="949"/>
      <c r="BG118" s="949"/>
      <c r="BH118" s="949"/>
      <c r="BI118" s="949"/>
      <c r="BJ118" s="949"/>
      <c r="BK118" s="949"/>
      <c r="BL118" s="949"/>
      <c r="BM118" s="949"/>
      <c r="BN118" s="949"/>
      <c r="BO118" s="949"/>
      <c r="BP118" s="950"/>
      <c r="BQ118" s="980" t="s">
        <v>458</v>
      </c>
      <c r="BR118" s="981"/>
      <c r="BS118" s="981"/>
      <c r="BT118" s="981"/>
      <c r="BU118" s="981"/>
      <c r="BV118" s="981" t="s">
        <v>459</v>
      </c>
      <c r="BW118" s="981"/>
      <c r="BX118" s="981"/>
      <c r="BY118" s="981"/>
      <c r="BZ118" s="981"/>
      <c r="CA118" s="981" t="s">
        <v>460</v>
      </c>
      <c r="CB118" s="981"/>
      <c r="CC118" s="981"/>
      <c r="CD118" s="981"/>
      <c r="CE118" s="981"/>
      <c r="CF118" s="904" t="s">
        <v>455</v>
      </c>
      <c r="CG118" s="905"/>
      <c r="CH118" s="905"/>
      <c r="CI118" s="905"/>
      <c r="CJ118" s="905"/>
      <c r="CK118" s="932"/>
      <c r="CL118" s="93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456</v>
      </c>
      <c r="DH118" s="943"/>
      <c r="DI118" s="943"/>
      <c r="DJ118" s="943"/>
      <c r="DK118" s="944"/>
      <c r="DL118" s="945" t="s">
        <v>452</v>
      </c>
      <c r="DM118" s="943"/>
      <c r="DN118" s="943"/>
      <c r="DO118" s="943"/>
      <c r="DP118" s="944"/>
      <c r="DQ118" s="945" t="s">
        <v>462</v>
      </c>
      <c r="DR118" s="943"/>
      <c r="DS118" s="943"/>
      <c r="DT118" s="943"/>
      <c r="DU118" s="944"/>
      <c r="DV118" s="946" t="s">
        <v>463</v>
      </c>
      <c r="DW118" s="947"/>
      <c r="DX118" s="947"/>
      <c r="DY118" s="947"/>
      <c r="DZ118" s="948"/>
    </row>
    <row r="119" spans="1:130" s="211" customFormat="1" ht="26.25" customHeight="1" x14ac:dyDescent="0.15">
      <c r="A119" s="1038" t="s">
        <v>425</v>
      </c>
      <c r="B119" s="931"/>
      <c r="C119" s="913" t="s">
        <v>426</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455</v>
      </c>
      <c r="AB119" s="884"/>
      <c r="AC119" s="884"/>
      <c r="AD119" s="884"/>
      <c r="AE119" s="885"/>
      <c r="AF119" s="886" t="s">
        <v>456</v>
      </c>
      <c r="AG119" s="884"/>
      <c r="AH119" s="884"/>
      <c r="AI119" s="884"/>
      <c r="AJ119" s="885"/>
      <c r="AK119" s="886" t="s">
        <v>464</v>
      </c>
      <c r="AL119" s="884"/>
      <c r="AM119" s="884"/>
      <c r="AN119" s="884"/>
      <c r="AO119" s="885"/>
      <c r="AP119" s="887" t="s">
        <v>459</v>
      </c>
      <c r="AQ119" s="888"/>
      <c r="AR119" s="888"/>
      <c r="AS119" s="888"/>
      <c r="AT119" s="889"/>
      <c r="AU119" s="894"/>
      <c r="AV119" s="895"/>
      <c r="AW119" s="895"/>
      <c r="AX119" s="895"/>
      <c r="AY119" s="895"/>
      <c r="AZ119" s="233" t="s">
        <v>184</v>
      </c>
      <c r="BA119" s="233"/>
      <c r="BB119" s="233"/>
      <c r="BC119" s="233"/>
      <c r="BD119" s="233"/>
      <c r="BE119" s="233"/>
      <c r="BF119" s="233"/>
      <c r="BG119" s="233"/>
      <c r="BH119" s="233"/>
      <c r="BI119" s="233"/>
      <c r="BJ119" s="233"/>
      <c r="BK119" s="233"/>
      <c r="BL119" s="233"/>
      <c r="BM119" s="233"/>
      <c r="BN119" s="233"/>
      <c r="BO119" s="958" t="s">
        <v>465</v>
      </c>
      <c r="BP119" s="986"/>
      <c r="BQ119" s="980">
        <v>8401999</v>
      </c>
      <c r="BR119" s="981"/>
      <c r="BS119" s="981"/>
      <c r="BT119" s="981"/>
      <c r="BU119" s="981"/>
      <c r="BV119" s="981">
        <v>9738237</v>
      </c>
      <c r="BW119" s="981"/>
      <c r="BX119" s="981"/>
      <c r="BY119" s="981"/>
      <c r="BZ119" s="981"/>
      <c r="CA119" s="981">
        <v>10661281</v>
      </c>
      <c r="CB119" s="981"/>
      <c r="CC119" s="981"/>
      <c r="CD119" s="981"/>
      <c r="CE119" s="981"/>
      <c r="CF119" s="982"/>
      <c r="CG119" s="983"/>
      <c r="CH119" s="983"/>
      <c r="CI119" s="983"/>
      <c r="CJ119" s="984"/>
      <c r="CK119" s="934"/>
      <c r="CL119" s="935"/>
      <c r="CM119" s="957" t="s">
        <v>466</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5" t="s">
        <v>455</v>
      </c>
      <c r="DH119" s="967"/>
      <c r="DI119" s="967"/>
      <c r="DJ119" s="967"/>
      <c r="DK119" s="968"/>
      <c r="DL119" s="966" t="s">
        <v>459</v>
      </c>
      <c r="DM119" s="967"/>
      <c r="DN119" s="967"/>
      <c r="DO119" s="967"/>
      <c r="DP119" s="968"/>
      <c r="DQ119" s="966" t="s">
        <v>467</v>
      </c>
      <c r="DR119" s="967"/>
      <c r="DS119" s="967"/>
      <c r="DT119" s="967"/>
      <c r="DU119" s="968"/>
      <c r="DV119" s="969" t="s">
        <v>454</v>
      </c>
      <c r="DW119" s="970"/>
      <c r="DX119" s="970"/>
      <c r="DY119" s="970"/>
      <c r="DZ119" s="971"/>
    </row>
    <row r="120" spans="1:130" s="211" customFormat="1" ht="26.25" customHeight="1" x14ac:dyDescent="0.15">
      <c r="A120" s="1039"/>
      <c r="B120" s="933"/>
      <c r="C120" s="906" t="s">
        <v>432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468</v>
      </c>
      <c r="AB120" s="943"/>
      <c r="AC120" s="943"/>
      <c r="AD120" s="943"/>
      <c r="AE120" s="944"/>
      <c r="AF120" s="945" t="s">
        <v>469</v>
      </c>
      <c r="AG120" s="943"/>
      <c r="AH120" s="943"/>
      <c r="AI120" s="943"/>
      <c r="AJ120" s="944"/>
      <c r="AK120" s="945" t="s">
        <v>456</v>
      </c>
      <c r="AL120" s="943"/>
      <c r="AM120" s="943"/>
      <c r="AN120" s="943"/>
      <c r="AO120" s="944"/>
      <c r="AP120" s="946" t="s">
        <v>470</v>
      </c>
      <c r="AQ120" s="947"/>
      <c r="AR120" s="947"/>
      <c r="AS120" s="947"/>
      <c r="AT120" s="948"/>
      <c r="AU120" s="972" t="s">
        <v>471</v>
      </c>
      <c r="AV120" s="973"/>
      <c r="AW120" s="973"/>
      <c r="AX120" s="973"/>
      <c r="AY120" s="974"/>
      <c r="AZ120" s="913" t="s">
        <v>472</v>
      </c>
      <c r="BA120" s="881"/>
      <c r="BB120" s="881"/>
      <c r="BC120" s="881"/>
      <c r="BD120" s="881"/>
      <c r="BE120" s="881"/>
      <c r="BF120" s="881"/>
      <c r="BG120" s="881"/>
      <c r="BH120" s="881"/>
      <c r="BI120" s="881"/>
      <c r="BJ120" s="881"/>
      <c r="BK120" s="881"/>
      <c r="BL120" s="881"/>
      <c r="BM120" s="881"/>
      <c r="BN120" s="881"/>
      <c r="BO120" s="881"/>
      <c r="BP120" s="882"/>
      <c r="BQ120" s="914">
        <v>1613425</v>
      </c>
      <c r="BR120" s="915"/>
      <c r="BS120" s="915"/>
      <c r="BT120" s="915"/>
      <c r="BU120" s="915"/>
      <c r="BV120" s="915">
        <v>1054121</v>
      </c>
      <c r="BW120" s="915"/>
      <c r="BX120" s="915"/>
      <c r="BY120" s="915"/>
      <c r="BZ120" s="915"/>
      <c r="CA120" s="915">
        <v>1363549</v>
      </c>
      <c r="CB120" s="915"/>
      <c r="CC120" s="915"/>
      <c r="CD120" s="915"/>
      <c r="CE120" s="915"/>
      <c r="CF120" s="928">
        <v>48.8</v>
      </c>
      <c r="CG120" s="929"/>
      <c r="CH120" s="929"/>
      <c r="CI120" s="929"/>
      <c r="CJ120" s="929"/>
      <c r="CK120" s="987" t="s">
        <v>473</v>
      </c>
      <c r="CL120" s="988"/>
      <c r="CM120" s="988"/>
      <c r="CN120" s="988"/>
      <c r="CO120" s="989"/>
      <c r="CP120" s="995" t="s">
        <v>474</v>
      </c>
      <c r="CQ120" s="996"/>
      <c r="CR120" s="996"/>
      <c r="CS120" s="996"/>
      <c r="CT120" s="996"/>
      <c r="CU120" s="996"/>
      <c r="CV120" s="996"/>
      <c r="CW120" s="996"/>
      <c r="CX120" s="996"/>
      <c r="CY120" s="996"/>
      <c r="CZ120" s="996"/>
      <c r="DA120" s="996"/>
      <c r="DB120" s="996"/>
      <c r="DC120" s="996"/>
      <c r="DD120" s="996"/>
      <c r="DE120" s="996"/>
      <c r="DF120" s="997"/>
      <c r="DG120" s="914">
        <v>12737</v>
      </c>
      <c r="DH120" s="915"/>
      <c r="DI120" s="915"/>
      <c r="DJ120" s="915"/>
      <c r="DK120" s="915"/>
      <c r="DL120" s="915">
        <v>10842</v>
      </c>
      <c r="DM120" s="915"/>
      <c r="DN120" s="915"/>
      <c r="DO120" s="915"/>
      <c r="DP120" s="915"/>
      <c r="DQ120" s="915">
        <v>10376</v>
      </c>
      <c r="DR120" s="915"/>
      <c r="DS120" s="915"/>
      <c r="DT120" s="915"/>
      <c r="DU120" s="915"/>
      <c r="DV120" s="916">
        <v>0.4</v>
      </c>
      <c r="DW120" s="916"/>
      <c r="DX120" s="916"/>
      <c r="DY120" s="916"/>
      <c r="DZ120" s="917"/>
    </row>
    <row r="121" spans="1:130" s="211" customFormat="1" ht="26.25" customHeight="1" x14ac:dyDescent="0.15">
      <c r="A121" s="1039"/>
      <c r="B121" s="933"/>
      <c r="C121" s="951" t="s">
        <v>475</v>
      </c>
      <c r="D121" s="952"/>
      <c r="E121" s="952"/>
      <c r="F121" s="952"/>
      <c r="G121" s="952"/>
      <c r="H121" s="952"/>
      <c r="I121" s="952"/>
      <c r="J121" s="952"/>
      <c r="K121" s="952"/>
      <c r="L121" s="952"/>
      <c r="M121" s="952"/>
      <c r="N121" s="952"/>
      <c r="O121" s="952"/>
      <c r="P121" s="952"/>
      <c r="Q121" s="952"/>
      <c r="R121" s="952"/>
      <c r="S121" s="952"/>
      <c r="T121" s="952"/>
      <c r="U121" s="952"/>
      <c r="V121" s="952"/>
      <c r="W121" s="952"/>
      <c r="X121" s="952"/>
      <c r="Y121" s="952"/>
      <c r="Z121" s="953"/>
      <c r="AA121" s="942" t="s">
        <v>460</v>
      </c>
      <c r="AB121" s="943"/>
      <c r="AC121" s="943"/>
      <c r="AD121" s="943"/>
      <c r="AE121" s="944"/>
      <c r="AF121" s="945" t="s">
        <v>460</v>
      </c>
      <c r="AG121" s="943"/>
      <c r="AH121" s="943"/>
      <c r="AI121" s="943"/>
      <c r="AJ121" s="944"/>
      <c r="AK121" s="945" t="s">
        <v>455</v>
      </c>
      <c r="AL121" s="943"/>
      <c r="AM121" s="943"/>
      <c r="AN121" s="943"/>
      <c r="AO121" s="944"/>
      <c r="AP121" s="946" t="s">
        <v>467</v>
      </c>
      <c r="AQ121" s="947"/>
      <c r="AR121" s="947"/>
      <c r="AS121" s="947"/>
      <c r="AT121" s="948"/>
      <c r="AU121" s="975"/>
      <c r="AV121" s="976"/>
      <c r="AW121" s="976"/>
      <c r="AX121" s="976"/>
      <c r="AY121" s="977"/>
      <c r="AZ121" s="906" t="s">
        <v>476</v>
      </c>
      <c r="BA121" s="907"/>
      <c r="BB121" s="907"/>
      <c r="BC121" s="907"/>
      <c r="BD121" s="907"/>
      <c r="BE121" s="907"/>
      <c r="BF121" s="907"/>
      <c r="BG121" s="907"/>
      <c r="BH121" s="907"/>
      <c r="BI121" s="907"/>
      <c r="BJ121" s="907"/>
      <c r="BK121" s="907"/>
      <c r="BL121" s="907"/>
      <c r="BM121" s="907"/>
      <c r="BN121" s="907"/>
      <c r="BO121" s="907"/>
      <c r="BP121" s="908"/>
      <c r="BQ121" s="909" t="s">
        <v>459</v>
      </c>
      <c r="BR121" s="910"/>
      <c r="BS121" s="910"/>
      <c r="BT121" s="910"/>
      <c r="BU121" s="910"/>
      <c r="BV121" s="910" t="s">
        <v>452</v>
      </c>
      <c r="BW121" s="910"/>
      <c r="BX121" s="910"/>
      <c r="BY121" s="910"/>
      <c r="BZ121" s="910"/>
      <c r="CA121" s="910" t="s">
        <v>452</v>
      </c>
      <c r="CB121" s="910"/>
      <c r="CC121" s="910"/>
      <c r="CD121" s="910"/>
      <c r="CE121" s="910"/>
      <c r="CF121" s="904" t="s">
        <v>460</v>
      </c>
      <c r="CG121" s="905"/>
      <c r="CH121" s="905"/>
      <c r="CI121" s="905"/>
      <c r="CJ121" s="905"/>
      <c r="CK121" s="990"/>
      <c r="CL121" s="991"/>
      <c r="CM121" s="991"/>
      <c r="CN121" s="991"/>
      <c r="CO121" s="992"/>
      <c r="CP121" s="1000" t="s">
        <v>477</v>
      </c>
      <c r="CQ121" s="1001"/>
      <c r="CR121" s="1001"/>
      <c r="CS121" s="1001"/>
      <c r="CT121" s="1001"/>
      <c r="CU121" s="1001"/>
      <c r="CV121" s="1001"/>
      <c r="CW121" s="1001"/>
      <c r="CX121" s="1001"/>
      <c r="CY121" s="1001"/>
      <c r="CZ121" s="1001"/>
      <c r="DA121" s="1001"/>
      <c r="DB121" s="1001"/>
      <c r="DC121" s="1001"/>
      <c r="DD121" s="1001"/>
      <c r="DE121" s="1001"/>
      <c r="DF121" s="1002"/>
      <c r="DG121" s="909" t="s">
        <v>470</v>
      </c>
      <c r="DH121" s="910"/>
      <c r="DI121" s="910"/>
      <c r="DJ121" s="910"/>
      <c r="DK121" s="910"/>
      <c r="DL121" s="910" t="s">
        <v>456</v>
      </c>
      <c r="DM121" s="910"/>
      <c r="DN121" s="910"/>
      <c r="DO121" s="910"/>
      <c r="DP121" s="910"/>
      <c r="DQ121" s="910" t="s">
        <v>470</v>
      </c>
      <c r="DR121" s="910"/>
      <c r="DS121" s="910"/>
      <c r="DT121" s="910"/>
      <c r="DU121" s="910"/>
      <c r="DV121" s="911" t="s">
        <v>455</v>
      </c>
      <c r="DW121" s="911"/>
      <c r="DX121" s="911"/>
      <c r="DY121" s="911"/>
      <c r="DZ121" s="912"/>
    </row>
    <row r="122" spans="1:130" s="211" customFormat="1" ht="26.25" customHeight="1" x14ac:dyDescent="0.15">
      <c r="A122" s="1039"/>
      <c r="B122" s="933"/>
      <c r="C122" s="906" t="s">
        <v>442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456</v>
      </c>
      <c r="AB122" s="943"/>
      <c r="AC122" s="943"/>
      <c r="AD122" s="943"/>
      <c r="AE122" s="944"/>
      <c r="AF122" s="945" t="s">
        <v>464</v>
      </c>
      <c r="AG122" s="943"/>
      <c r="AH122" s="943"/>
      <c r="AI122" s="943"/>
      <c r="AJ122" s="944"/>
      <c r="AK122" s="945" t="s">
        <v>455</v>
      </c>
      <c r="AL122" s="943"/>
      <c r="AM122" s="943"/>
      <c r="AN122" s="943"/>
      <c r="AO122" s="944"/>
      <c r="AP122" s="946" t="s">
        <v>455</v>
      </c>
      <c r="AQ122" s="947"/>
      <c r="AR122" s="947"/>
      <c r="AS122" s="947"/>
      <c r="AT122" s="948"/>
      <c r="AU122" s="975"/>
      <c r="AV122" s="976"/>
      <c r="AW122" s="976"/>
      <c r="AX122" s="976"/>
      <c r="AY122" s="977"/>
      <c r="AZ122" s="957" t="s">
        <v>478</v>
      </c>
      <c r="BA122" s="949"/>
      <c r="BB122" s="949"/>
      <c r="BC122" s="949"/>
      <c r="BD122" s="949"/>
      <c r="BE122" s="949"/>
      <c r="BF122" s="949"/>
      <c r="BG122" s="949"/>
      <c r="BH122" s="949"/>
      <c r="BI122" s="949"/>
      <c r="BJ122" s="949"/>
      <c r="BK122" s="949"/>
      <c r="BL122" s="949"/>
      <c r="BM122" s="949"/>
      <c r="BN122" s="949"/>
      <c r="BO122" s="949"/>
      <c r="BP122" s="950"/>
      <c r="BQ122" s="980">
        <v>5612529</v>
      </c>
      <c r="BR122" s="981"/>
      <c r="BS122" s="981"/>
      <c r="BT122" s="981"/>
      <c r="BU122" s="981"/>
      <c r="BV122" s="981">
        <v>6992594</v>
      </c>
      <c r="BW122" s="981"/>
      <c r="BX122" s="981"/>
      <c r="BY122" s="981"/>
      <c r="BZ122" s="981"/>
      <c r="CA122" s="981">
        <v>7796580</v>
      </c>
      <c r="CB122" s="981"/>
      <c r="CC122" s="981"/>
      <c r="CD122" s="981"/>
      <c r="CE122" s="981"/>
      <c r="CF122" s="998">
        <v>278.8</v>
      </c>
      <c r="CG122" s="999"/>
      <c r="CH122" s="999"/>
      <c r="CI122" s="999"/>
      <c r="CJ122" s="999"/>
      <c r="CK122" s="990"/>
      <c r="CL122" s="991"/>
      <c r="CM122" s="991"/>
      <c r="CN122" s="991"/>
      <c r="CO122" s="992"/>
      <c r="CP122" s="1000" t="s">
        <v>479</v>
      </c>
      <c r="CQ122" s="1001"/>
      <c r="CR122" s="1001"/>
      <c r="CS122" s="1001"/>
      <c r="CT122" s="1001"/>
      <c r="CU122" s="1001"/>
      <c r="CV122" s="1001"/>
      <c r="CW122" s="1001"/>
      <c r="CX122" s="1001"/>
      <c r="CY122" s="1001"/>
      <c r="CZ122" s="1001"/>
      <c r="DA122" s="1001"/>
      <c r="DB122" s="1001"/>
      <c r="DC122" s="1001"/>
      <c r="DD122" s="1001"/>
      <c r="DE122" s="1001"/>
      <c r="DF122" s="1002"/>
      <c r="DG122" s="909" t="s">
        <v>455</v>
      </c>
      <c r="DH122" s="910"/>
      <c r="DI122" s="910"/>
      <c r="DJ122" s="910"/>
      <c r="DK122" s="910"/>
      <c r="DL122" s="910" t="s">
        <v>459</v>
      </c>
      <c r="DM122" s="910"/>
      <c r="DN122" s="910"/>
      <c r="DO122" s="910"/>
      <c r="DP122" s="910"/>
      <c r="DQ122" s="910" t="s">
        <v>455</v>
      </c>
      <c r="DR122" s="910"/>
      <c r="DS122" s="910"/>
      <c r="DT122" s="910"/>
      <c r="DU122" s="910"/>
      <c r="DV122" s="911" t="s">
        <v>469</v>
      </c>
      <c r="DW122" s="911"/>
      <c r="DX122" s="911"/>
      <c r="DY122" s="911"/>
      <c r="DZ122" s="912"/>
    </row>
    <row r="123" spans="1:130" s="211" customFormat="1" ht="26.25" customHeight="1" x14ac:dyDescent="0.15">
      <c r="A123" s="1039"/>
      <c r="B123" s="933"/>
      <c r="C123" s="906" t="s">
        <v>448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t="s">
        <v>452</v>
      </c>
      <c r="AB123" s="943"/>
      <c r="AC123" s="943"/>
      <c r="AD123" s="943"/>
      <c r="AE123" s="944"/>
      <c r="AF123" s="945" t="s">
        <v>470</v>
      </c>
      <c r="AG123" s="943"/>
      <c r="AH123" s="943"/>
      <c r="AI123" s="943"/>
      <c r="AJ123" s="944"/>
      <c r="AK123" s="945" t="s">
        <v>455</v>
      </c>
      <c r="AL123" s="943"/>
      <c r="AM123" s="943"/>
      <c r="AN123" s="943"/>
      <c r="AO123" s="944"/>
      <c r="AP123" s="946" t="s">
        <v>459</v>
      </c>
      <c r="AQ123" s="947"/>
      <c r="AR123" s="947"/>
      <c r="AS123" s="947"/>
      <c r="AT123" s="948"/>
      <c r="AU123" s="978"/>
      <c r="AV123" s="979"/>
      <c r="AW123" s="979"/>
      <c r="AX123" s="979"/>
      <c r="AY123" s="979"/>
      <c r="AZ123" s="233" t="s">
        <v>184</v>
      </c>
      <c r="BA123" s="233"/>
      <c r="BB123" s="233"/>
      <c r="BC123" s="233"/>
      <c r="BD123" s="233"/>
      <c r="BE123" s="233"/>
      <c r="BF123" s="233"/>
      <c r="BG123" s="233"/>
      <c r="BH123" s="233"/>
      <c r="BI123" s="233"/>
      <c r="BJ123" s="233"/>
      <c r="BK123" s="233"/>
      <c r="BL123" s="233"/>
      <c r="BM123" s="233"/>
      <c r="BN123" s="233"/>
      <c r="BO123" s="958" t="s">
        <v>480</v>
      </c>
      <c r="BP123" s="986"/>
      <c r="BQ123" s="1045">
        <v>7225954</v>
      </c>
      <c r="BR123" s="1046"/>
      <c r="BS123" s="1046"/>
      <c r="BT123" s="1046"/>
      <c r="BU123" s="1046"/>
      <c r="BV123" s="1046">
        <v>8046715</v>
      </c>
      <c r="BW123" s="1046"/>
      <c r="BX123" s="1046"/>
      <c r="BY123" s="1046"/>
      <c r="BZ123" s="1046"/>
      <c r="CA123" s="1046">
        <v>9160129</v>
      </c>
      <c r="CB123" s="1046"/>
      <c r="CC123" s="1046"/>
      <c r="CD123" s="1046"/>
      <c r="CE123" s="1046"/>
      <c r="CF123" s="982"/>
      <c r="CG123" s="983"/>
      <c r="CH123" s="983"/>
      <c r="CI123" s="983"/>
      <c r="CJ123" s="984"/>
      <c r="CK123" s="990"/>
      <c r="CL123" s="991"/>
      <c r="CM123" s="991"/>
      <c r="CN123" s="991"/>
      <c r="CO123" s="992"/>
      <c r="CP123" s="1000" t="s">
        <v>481</v>
      </c>
      <c r="CQ123" s="1001"/>
      <c r="CR123" s="1001"/>
      <c r="CS123" s="1001"/>
      <c r="CT123" s="1001"/>
      <c r="CU123" s="1001"/>
      <c r="CV123" s="1001"/>
      <c r="CW123" s="1001"/>
      <c r="CX123" s="1001"/>
      <c r="CY123" s="1001"/>
      <c r="CZ123" s="1001"/>
      <c r="DA123" s="1001"/>
      <c r="DB123" s="1001"/>
      <c r="DC123" s="1001"/>
      <c r="DD123" s="1001"/>
      <c r="DE123" s="1001"/>
      <c r="DF123" s="1002"/>
      <c r="DG123" s="942" t="s">
        <v>469</v>
      </c>
      <c r="DH123" s="943"/>
      <c r="DI123" s="943"/>
      <c r="DJ123" s="943"/>
      <c r="DK123" s="944"/>
      <c r="DL123" s="945" t="s">
        <v>456</v>
      </c>
      <c r="DM123" s="943"/>
      <c r="DN123" s="943"/>
      <c r="DO123" s="943"/>
      <c r="DP123" s="944"/>
      <c r="DQ123" s="945" t="s">
        <v>455</v>
      </c>
      <c r="DR123" s="943"/>
      <c r="DS123" s="943"/>
      <c r="DT123" s="943"/>
      <c r="DU123" s="944"/>
      <c r="DV123" s="946" t="s">
        <v>455</v>
      </c>
      <c r="DW123" s="947"/>
      <c r="DX123" s="947"/>
      <c r="DY123" s="947"/>
      <c r="DZ123" s="948"/>
    </row>
    <row r="124" spans="1:130" s="211" customFormat="1" ht="26.25" customHeight="1" thickBot="1" x14ac:dyDescent="0.2">
      <c r="A124" s="1039"/>
      <c r="B124" s="933"/>
      <c r="C124" s="906" t="s">
        <v>453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455</v>
      </c>
      <c r="AB124" s="943"/>
      <c r="AC124" s="943"/>
      <c r="AD124" s="943"/>
      <c r="AE124" s="944"/>
      <c r="AF124" s="945" t="s">
        <v>454</v>
      </c>
      <c r="AG124" s="943"/>
      <c r="AH124" s="943"/>
      <c r="AI124" s="943"/>
      <c r="AJ124" s="944"/>
      <c r="AK124" s="945" t="s">
        <v>454</v>
      </c>
      <c r="AL124" s="943"/>
      <c r="AM124" s="943"/>
      <c r="AN124" s="943"/>
      <c r="AO124" s="944"/>
      <c r="AP124" s="946" t="s">
        <v>455</v>
      </c>
      <c r="AQ124" s="947"/>
      <c r="AR124" s="947"/>
      <c r="AS124" s="947"/>
      <c r="AT124" s="948"/>
      <c r="AU124" s="1041" t="s">
        <v>482</v>
      </c>
      <c r="AV124" s="1042"/>
      <c r="AW124" s="1042"/>
      <c r="AX124" s="1042"/>
      <c r="AY124" s="1042"/>
      <c r="AZ124" s="1042"/>
      <c r="BA124" s="1042"/>
      <c r="BB124" s="1042"/>
      <c r="BC124" s="1042"/>
      <c r="BD124" s="1042"/>
      <c r="BE124" s="1042"/>
      <c r="BF124" s="1042"/>
      <c r="BG124" s="1042"/>
      <c r="BH124" s="1042"/>
      <c r="BI124" s="1042"/>
      <c r="BJ124" s="1042"/>
      <c r="BK124" s="1042"/>
      <c r="BL124" s="1042"/>
      <c r="BM124" s="1042"/>
      <c r="BN124" s="1042"/>
      <c r="BO124" s="1042"/>
      <c r="BP124" s="1043"/>
      <c r="BQ124" s="1044">
        <v>41.1</v>
      </c>
      <c r="BR124" s="1008"/>
      <c r="BS124" s="1008"/>
      <c r="BT124" s="1008"/>
      <c r="BU124" s="1008"/>
      <c r="BV124" s="1008">
        <v>60.6</v>
      </c>
      <c r="BW124" s="1008"/>
      <c r="BX124" s="1008"/>
      <c r="BY124" s="1008"/>
      <c r="BZ124" s="1008"/>
      <c r="CA124" s="1008">
        <v>53.6</v>
      </c>
      <c r="CB124" s="1008"/>
      <c r="CC124" s="1008"/>
      <c r="CD124" s="1008"/>
      <c r="CE124" s="1008"/>
      <c r="CF124" s="1009"/>
      <c r="CG124" s="1010"/>
      <c r="CH124" s="1010"/>
      <c r="CI124" s="1010"/>
      <c r="CJ124" s="1011"/>
      <c r="CK124" s="993"/>
      <c r="CL124" s="993"/>
      <c r="CM124" s="993"/>
      <c r="CN124" s="993"/>
      <c r="CO124" s="994"/>
      <c r="CP124" s="1000" t="s">
        <v>483</v>
      </c>
      <c r="CQ124" s="1001"/>
      <c r="CR124" s="1001"/>
      <c r="CS124" s="1001"/>
      <c r="CT124" s="1001"/>
      <c r="CU124" s="1001"/>
      <c r="CV124" s="1001"/>
      <c r="CW124" s="1001"/>
      <c r="CX124" s="1001"/>
      <c r="CY124" s="1001"/>
      <c r="CZ124" s="1001"/>
      <c r="DA124" s="1001"/>
      <c r="DB124" s="1001"/>
      <c r="DC124" s="1001"/>
      <c r="DD124" s="1001"/>
      <c r="DE124" s="1001"/>
      <c r="DF124" s="1002"/>
      <c r="DG124" s="985" t="s">
        <v>455</v>
      </c>
      <c r="DH124" s="967"/>
      <c r="DI124" s="967"/>
      <c r="DJ124" s="967"/>
      <c r="DK124" s="968"/>
      <c r="DL124" s="966" t="s">
        <v>454</v>
      </c>
      <c r="DM124" s="967"/>
      <c r="DN124" s="967"/>
      <c r="DO124" s="967"/>
      <c r="DP124" s="968"/>
      <c r="DQ124" s="966" t="s">
        <v>456</v>
      </c>
      <c r="DR124" s="967"/>
      <c r="DS124" s="967"/>
      <c r="DT124" s="967"/>
      <c r="DU124" s="968"/>
      <c r="DV124" s="969" t="s">
        <v>464</v>
      </c>
      <c r="DW124" s="970"/>
      <c r="DX124" s="970"/>
      <c r="DY124" s="970"/>
      <c r="DZ124" s="971"/>
    </row>
    <row r="125" spans="1:130" s="211" customFormat="1" ht="26.25" customHeight="1" x14ac:dyDescent="0.15">
      <c r="A125" s="1039"/>
      <c r="B125" s="93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456</v>
      </c>
      <c r="AB125" s="943"/>
      <c r="AC125" s="943"/>
      <c r="AD125" s="943"/>
      <c r="AE125" s="944"/>
      <c r="AF125" s="945" t="s">
        <v>470</v>
      </c>
      <c r="AG125" s="943"/>
      <c r="AH125" s="943"/>
      <c r="AI125" s="943"/>
      <c r="AJ125" s="944"/>
      <c r="AK125" s="945" t="s">
        <v>455</v>
      </c>
      <c r="AL125" s="943"/>
      <c r="AM125" s="943"/>
      <c r="AN125" s="943"/>
      <c r="AO125" s="944"/>
      <c r="AP125" s="946" t="s">
        <v>484</v>
      </c>
      <c r="AQ125" s="947"/>
      <c r="AR125" s="947"/>
      <c r="AS125" s="947"/>
      <c r="AT125" s="948"/>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03" t="s">
        <v>485</v>
      </c>
      <c r="CL125" s="988"/>
      <c r="CM125" s="988"/>
      <c r="CN125" s="988"/>
      <c r="CO125" s="989"/>
      <c r="CP125" s="913" t="s">
        <v>486</v>
      </c>
      <c r="CQ125" s="881"/>
      <c r="CR125" s="881"/>
      <c r="CS125" s="881"/>
      <c r="CT125" s="881"/>
      <c r="CU125" s="881"/>
      <c r="CV125" s="881"/>
      <c r="CW125" s="881"/>
      <c r="CX125" s="881"/>
      <c r="CY125" s="881"/>
      <c r="CZ125" s="881"/>
      <c r="DA125" s="881"/>
      <c r="DB125" s="881"/>
      <c r="DC125" s="881"/>
      <c r="DD125" s="881"/>
      <c r="DE125" s="881"/>
      <c r="DF125" s="882"/>
      <c r="DG125" s="914" t="s">
        <v>454</v>
      </c>
      <c r="DH125" s="915"/>
      <c r="DI125" s="915"/>
      <c r="DJ125" s="915"/>
      <c r="DK125" s="915"/>
      <c r="DL125" s="915" t="s">
        <v>484</v>
      </c>
      <c r="DM125" s="915"/>
      <c r="DN125" s="915"/>
      <c r="DO125" s="915"/>
      <c r="DP125" s="915"/>
      <c r="DQ125" s="915" t="s">
        <v>470</v>
      </c>
      <c r="DR125" s="915"/>
      <c r="DS125" s="915"/>
      <c r="DT125" s="915"/>
      <c r="DU125" s="915"/>
      <c r="DV125" s="916" t="s">
        <v>484</v>
      </c>
      <c r="DW125" s="916"/>
      <c r="DX125" s="916"/>
      <c r="DY125" s="916"/>
      <c r="DZ125" s="917"/>
    </row>
    <row r="126" spans="1:130" s="211" customFormat="1" ht="26.25" customHeight="1" thickBot="1" x14ac:dyDescent="0.2">
      <c r="A126" s="1039"/>
      <c r="B126" s="933"/>
      <c r="C126" s="906" t="s">
        <v>466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t="s">
        <v>455</v>
      </c>
      <c r="AB126" s="943"/>
      <c r="AC126" s="943"/>
      <c r="AD126" s="943"/>
      <c r="AE126" s="944"/>
      <c r="AF126" s="945" t="s">
        <v>484</v>
      </c>
      <c r="AG126" s="943"/>
      <c r="AH126" s="943"/>
      <c r="AI126" s="943"/>
      <c r="AJ126" s="944"/>
      <c r="AK126" s="945" t="s">
        <v>455</v>
      </c>
      <c r="AL126" s="943"/>
      <c r="AM126" s="943"/>
      <c r="AN126" s="943"/>
      <c r="AO126" s="944"/>
      <c r="AP126" s="946" t="s">
        <v>467</v>
      </c>
      <c r="AQ126" s="947"/>
      <c r="AR126" s="947"/>
      <c r="AS126" s="947"/>
      <c r="AT126" s="948"/>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04"/>
      <c r="CL126" s="991"/>
      <c r="CM126" s="991"/>
      <c r="CN126" s="991"/>
      <c r="CO126" s="992"/>
      <c r="CP126" s="906" t="s">
        <v>487</v>
      </c>
      <c r="CQ126" s="907"/>
      <c r="CR126" s="907"/>
      <c r="CS126" s="907"/>
      <c r="CT126" s="907"/>
      <c r="CU126" s="907"/>
      <c r="CV126" s="907"/>
      <c r="CW126" s="907"/>
      <c r="CX126" s="907"/>
      <c r="CY126" s="907"/>
      <c r="CZ126" s="907"/>
      <c r="DA126" s="907"/>
      <c r="DB126" s="907"/>
      <c r="DC126" s="907"/>
      <c r="DD126" s="907"/>
      <c r="DE126" s="907"/>
      <c r="DF126" s="908"/>
      <c r="DG126" s="909" t="s">
        <v>459</v>
      </c>
      <c r="DH126" s="910"/>
      <c r="DI126" s="910"/>
      <c r="DJ126" s="910"/>
      <c r="DK126" s="910"/>
      <c r="DL126" s="910" t="s">
        <v>456</v>
      </c>
      <c r="DM126" s="910"/>
      <c r="DN126" s="910"/>
      <c r="DO126" s="910"/>
      <c r="DP126" s="910"/>
      <c r="DQ126" s="910" t="s">
        <v>455</v>
      </c>
      <c r="DR126" s="910"/>
      <c r="DS126" s="910"/>
      <c r="DT126" s="910"/>
      <c r="DU126" s="910"/>
      <c r="DV126" s="911" t="s">
        <v>484</v>
      </c>
      <c r="DW126" s="911"/>
      <c r="DX126" s="911"/>
      <c r="DY126" s="911"/>
      <c r="DZ126" s="912"/>
    </row>
    <row r="127" spans="1:130" s="211" customFormat="1" ht="26.25" customHeight="1" x14ac:dyDescent="0.15">
      <c r="A127" s="1040"/>
      <c r="B127" s="935"/>
      <c r="C127" s="957" t="s">
        <v>488</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v>152</v>
      </c>
      <c r="AB127" s="943"/>
      <c r="AC127" s="943"/>
      <c r="AD127" s="943"/>
      <c r="AE127" s="944"/>
      <c r="AF127" s="945">
        <v>127</v>
      </c>
      <c r="AG127" s="943"/>
      <c r="AH127" s="943"/>
      <c r="AI127" s="943"/>
      <c r="AJ127" s="944"/>
      <c r="AK127" s="945">
        <v>107</v>
      </c>
      <c r="AL127" s="943"/>
      <c r="AM127" s="943"/>
      <c r="AN127" s="943"/>
      <c r="AO127" s="944"/>
      <c r="AP127" s="946">
        <v>0</v>
      </c>
      <c r="AQ127" s="947"/>
      <c r="AR127" s="947"/>
      <c r="AS127" s="947"/>
      <c r="AT127" s="948"/>
      <c r="AU127" s="214"/>
      <c r="AV127" s="214"/>
      <c r="AW127" s="214"/>
      <c r="AX127" s="1012" t="s">
        <v>489</v>
      </c>
      <c r="AY127" s="1013"/>
      <c r="AZ127" s="1013"/>
      <c r="BA127" s="1013"/>
      <c r="BB127" s="1013"/>
      <c r="BC127" s="1013"/>
      <c r="BD127" s="1013"/>
      <c r="BE127" s="1014"/>
      <c r="BF127" s="1015" t="s">
        <v>490</v>
      </c>
      <c r="BG127" s="1013"/>
      <c r="BH127" s="1013"/>
      <c r="BI127" s="1013"/>
      <c r="BJ127" s="1013"/>
      <c r="BK127" s="1013"/>
      <c r="BL127" s="1014"/>
      <c r="BM127" s="1015" t="s">
        <v>491</v>
      </c>
      <c r="BN127" s="1013"/>
      <c r="BO127" s="1013"/>
      <c r="BP127" s="1013"/>
      <c r="BQ127" s="1013"/>
      <c r="BR127" s="1013"/>
      <c r="BS127" s="1014"/>
      <c r="BT127" s="1015" t="s">
        <v>492</v>
      </c>
      <c r="BU127" s="1013"/>
      <c r="BV127" s="1013"/>
      <c r="BW127" s="1013"/>
      <c r="BX127" s="1013"/>
      <c r="BY127" s="1013"/>
      <c r="BZ127" s="1037"/>
      <c r="CA127" s="214"/>
      <c r="CB127" s="214"/>
      <c r="CC127" s="214"/>
      <c r="CD127" s="237"/>
      <c r="CE127" s="237"/>
      <c r="CF127" s="237"/>
      <c r="CG127" s="214"/>
      <c r="CH127" s="214"/>
      <c r="CI127" s="214"/>
      <c r="CJ127" s="236"/>
      <c r="CK127" s="1004"/>
      <c r="CL127" s="991"/>
      <c r="CM127" s="991"/>
      <c r="CN127" s="991"/>
      <c r="CO127" s="992"/>
      <c r="CP127" s="906" t="s">
        <v>493</v>
      </c>
      <c r="CQ127" s="907"/>
      <c r="CR127" s="907"/>
      <c r="CS127" s="907"/>
      <c r="CT127" s="907"/>
      <c r="CU127" s="907"/>
      <c r="CV127" s="907"/>
      <c r="CW127" s="907"/>
      <c r="CX127" s="907"/>
      <c r="CY127" s="907"/>
      <c r="CZ127" s="907"/>
      <c r="DA127" s="907"/>
      <c r="DB127" s="907"/>
      <c r="DC127" s="907"/>
      <c r="DD127" s="907"/>
      <c r="DE127" s="907"/>
      <c r="DF127" s="908"/>
      <c r="DG127" s="909" t="s">
        <v>484</v>
      </c>
      <c r="DH127" s="910"/>
      <c r="DI127" s="910"/>
      <c r="DJ127" s="910"/>
      <c r="DK127" s="910"/>
      <c r="DL127" s="910" t="s">
        <v>467</v>
      </c>
      <c r="DM127" s="910"/>
      <c r="DN127" s="910"/>
      <c r="DO127" s="910"/>
      <c r="DP127" s="910"/>
      <c r="DQ127" s="910" t="s">
        <v>459</v>
      </c>
      <c r="DR127" s="910"/>
      <c r="DS127" s="910"/>
      <c r="DT127" s="910"/>
      <c r="DU127" s="910"/>
      <c r="DV127" s="911" t="s">
        <v>455</v>
      </c>
      <c r="DW127" s="911"/>
      <c r="DX127" s="911"/>
      <c r="DY127" s="911"/>
      <c r="DZ127" s="912"/>
    </row>
    <row r="128" spans="1:130" s="211" customFormat="1" ht="26.25" customHeight="1" thickBot="1" x14ac:dyDescent="0.2">
      <c r="A128" s="1023" t="s">
        <v>494</v>
      </c>
      <c r="B128" s="1024"/>
      <c r="C128" s="1024"/>
      <c r="D128" s="1024"/>
      <c r="E128" s="1024"/>
      <c r="F128" s="1024"/>
      <c r="G128" s="1024"/>
      <c r="H128" s="1024"/>
      <c r="I128" s="1024"/>
      <c r="J128" s="1024"/>
      <c r="K128" s="1024"/>
      <c r="L128" s="1024"/>
      <c r="M128" s="1024"/>
      <c r="N128" s="1024"/>
      <c r="O128" s="1024"/>
      <c r="P128" s="1024"/>
      <c r="Q128" s="1024"/>
      <c r="R128" s="1024"/>
      <c r="S128" s="1024"/>
      <c r="T128" s="1024"/>
      <c r="U128" s="1024"/>
      <c r="V128" s="1024"/>
      <c r="W128" s="1025" t="s">
        <v>495</v>
      </c>
      <c r="X128" s="1025"/>
      <c r="Y128" s="1025"/>
      <c r="Z128" s="1026"/>
      <c r="AA128" s="1027" t="s">
        <v>484</v>
      </c>
      <c r="AB128" s="1028"/>
      <c r="AC128" s="1028"/>
      <c r="AD128" s="1028"/>
      <c r="AE128" s="1029"/>
      <c r="AF128" s="1030" t="s">
        <v>455</v>
      </c>
      <c r="AG128" s="1028"/>
      <c r="AH128" s="1028"/>
      <c r="AI128" s="1028"/>
      <c r="AJ128" s="1029"/>
      <c r="AK128" s="1030" t="s">
        <v>454</v>
      </c>
      <c r="AL128" s="1028"/>
      <c r="AM128" s="1028"/>
      <c r="AN128" s="1028"/>
      <c r="AO128" s="1029"/>
      <c r="AP128" s="1031"/>
      <c r="AQ128" s="1032"/>
      <c r="AR128" s="1032"/>
      <c r="AS128" s="1032"/>
      <c r="AT128" s="1033"/>
      <c r="AU128" s="214"/>
      <c r="AV128" s="214"/>
      <c r="AW128" s="214"/>
      <c r="AX128" s="880" t="s">
        <v>496</v>
      </c>
      <c r="AY128" s="881"/>
      <c r="AZ128" s="881"/>
      <c r="BA128" s="881"/>
      <c r="BB128" s="881"/>
      <c r="BC128" s="881"/>
      <c r="BD128" s="881"/>
      <c r="BE128" s="882"/>
      <c r="BF128" s="1034" t="s">
        <v>459</v>
      </c>
      <c r="BG128" s="1035"/>
      <c r="BH128" s="1035"/>
      <c r="BI128" s="1035"/>
      <c r="BJ128" s="1035"/>
      <c r="BK128" s="1035"/>
      <c r="BL128" s="1036"/>
      <c r="BM128" s="1034">
        <v>15</v>
      </c>
      <c r="BN128" s="1035"/>
      <c r="BO128" s="1035"/>
      <c r="BP128" s="1035"/>
      <c r="BQ128" s="1035"/>
      <c r="BR128" s="1035"/>
      <c r="BS128" s="1036"/>
      <c r="BT128" s="1034">
        <v>20</v>
      </c>
      <c r="BU128" s="1035"/>
      <c r="BV128" s="1035"/>
      <c r="BW128" s="1035"/>
      <c r="BX128" s="1035"/>
      <c r="BY128" s="1035"/>
      <c r="BZ128" s="1058"/>
      <c r="CA128" s="237"/>
      <c r="CB128" s="237"/>
      <c r="CC128" s="237"/>
      <c r="CD128" s="237"/>
      <c r="CE128" s="237"/>
      <c r="CF128" s="237"/>
      <c r="CG128" s="214"/>
      <c r="CH128" s="214"/>
      <c r="CI128" s="214"/>
      <c r="CJ128" s="236"/>
      <c r="CK128" s="1005"/>
      <c r="CL128" s="1006"/>
      <c r="CM128" s="1006"/>
      <c r="CN128" s="1006"/>
      <c r="CO128" s="1007"/>
      <c r="CP128" s="1016" t="s">
        <v>497</v>
      </c>
      <c r="CQ128" s="1017"/>
      <c r="CR128" s="1017"/>
      <c r="CS128" s="1017"/>
      <c r="CT128" s="1017"/>
      <c r="CU128" s="1017"/>
      <c r="CV128" s="1017"/>
      <c r="CW128" s="1017"/>
      <c r="CX128" s="1017"/>
      <c r="CY128" s="1017"/>
      <c r="CZ128" s="1017"/>
      <c r="DA128" s="1017"/>
      <c r="DB128" s="1017"/>
      <c r="DC128" s="1017"/>
      <c r="DD128" s="1017"/>
      <c r="DE128" s="1017"/>
      <c r="DF128" s="1018"/>
      <c r="DG128" s="1019" t="s">
        <v>456</v>
      </c>
      <c r="DH128" s="1020"/>
      <c r="DI128" s="1020"/>
      <c r="DJ128" s="1020"/>
      <c r="DK128" s="1020"/>
      <c r="DL128" s="1020" t="s">
        <v>459</v>
      </c>
      <c r="DM128" s="1020"/>
      <c r="DN128" s="1020"/>
      <c r="DO128" s="1020"/>
      <c r="DP128" s="1020"/>
      <c r="DQ128" s="1020" t="s">
        <v>484</v>
      </c>
      <c r="DR128" s="1020"/>
      <c r="DS128" s="1020"/>
      <c r="DT128" s="1020"/>
      <c r="DU128" s="1020"/>
      <c r="DV128" s="1021" t="s">
        <v>456</v>
      </c>
      <c r="DW128" s="1021"/>
      <c r="DX128" s="1021"/>
      <c r="DY128" s="1021"/>
      <c r="DZ128" s="1022"/>
    </row>
    <row r="129" spans="1:131" s="211" customFormat="1" ht="26.25" customHeight="1" x14ac:dyDescent="0.15">
      <c r="A129" s="918" t="s">
        <v>102</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2" t="s">
        <v>498</v>
      </c>
      <c r="X129" s="1053"/>
      <c r="Y129" s="1053"/>
      <c r="Z129" s="1054"/>
      <c r="AA129" s="942">
        <v>3514699</v>
      </c>
      <c r="AB129" s="943"/>
      <c r="AC129" s="943"/>
      <c r="AD129" s="943"/>
      <c r="AE129" s="944"/>
      <c r="AF129" s="945">
        <v>3470198</v>
      </c>
      <c r="AG129" s="943"/>
      <c r="AH129" s="943"/>
      <c r="AI129" s="943"/>
      <c r="AJ129" s="944"/>
      <c r="AK129" s="945">
        <v>3423619</v>
      </c>
      <c r="AL129" s="943"/>
      <c r="AM129" s="943"/>
      <c r="AN129" s="943"/>
      <c r="AO129" s="944"/>
      <c r="AP129" s="1055"/>
      <c r="AQ129" s="1056"/>
      <c r="AR129" s="1056"/>
      <c r="AS129" s="1056"/>
      <c r="AT129" s="1057"/>
      <c r="AU129" s="215"/>
      <c r="AV129" s="215"/>
      <c r="AW129" s="215"/>
      <c r="AX129" s="1047" t="s">
        <v>499</v>
      </c>
      <c r="AY129" s="907"/>
      <c r="AZ129" s="907"/>
      <c r="BA129" s="907"/>
      <c r="BB129" s="907"/>
      <c r="BC129" s="907"/>
      <c r="BD129" s="907"/>
      <c r="BE129" s="908"/>
      <c r="BF129" s="1048" t="s">
        <v>459</v>
      </c>
      <c r="BG129" s="1049"/>
      <c r="BH129" s="1049"/>
      <c r="BI129" s="1049"/>
      <c r="BJ129" s="1049"/>
      <c r="BK129" s="1049"/>
      <c r="BL129" s="1050"/>
      <c r="BM129" s="1048">
        <v>20</v>
      </c>
      <c r="BN129" s="1049"/>
      <c r="BO129" s="1049"/>
      <c r="BP129" s="1049"/>
      <c r="BQ129" s="1049"/>
      <c r="BR129" s="1049"/>
      <c r="BS129" s="1050"/>
      <c r="BT129" s="1048">
        <v>30</v>
      </c>
      <c r="BU129" s="1049"/>
      <c r="BV129" s="1049"/>
      <c r="BW129" s="1049"/>
      <c r="BX129" s="1049"/>
      <c r="BY129" s="1049"/>
      <c r="BZ129" s="105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918" t="s">
        <v>500</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2" t="s">
        <v>501</v>
      </c>
      <c r="X130" s="1053"/>
      <c r="Y130" s="1053"/>
      <c r="Z130" s="1054"/>
      <c r="AA130" s="942">
        <v>659144</v>
      </c>
      <c r="AB130" s="943"/>
      <c r="AC130" s="943"/>
      <c r="AD130" s="943"/>
      <c r="AE130" s="944"/>
      <c r="AF130" s="945">
        <v>680172</v>
      </c>
      <c r="AG130" s="943"/>
      <c r="AH130" s="943"/>
      <c r="AI130" s="943"/>
      <c r="AJ130" s="944"/>
      <c r="AK130" s="945">
        <v>627093</v>
      </c>
      <c r="AL130" s="943"/>
      <c r="AM130" s="943"/>
      <c r="AN130" s="943"/>
      <c r="AO130" s="944"/>
      <c r="AP130" s="1055"/>
      <c r="AQ130" s="1056"/>
      <c r="AR130" s="1056"/>
      <c r="AS130" s="1056"/>
      <c r="AT130" s="1057"/>
      <c r="AU130" s="215"/>
      <c r="AV130" s="215"/>
      <c r="AW130" s="215"/>
      <c r="AX130" s="1047" t="s">
        <v>502</v>
      </c>
      <c r="AY130" s="907"/>
      <c r="AZ130" s="907"/>
      <c r="BA130" s="907"/>
      <c r="BB130" s="907"/>
      <c r="BC130" s="907"/>
      <c r="BD130" s="907"/>
      <c r="BE130" s="908"/>
      <c r="BF130" s="1083">
        <v>5.3</v>
      </c>
      <c r="BG130" s="1084"/>
      <c r="BH130" s="1084"/>
      <c r="BI130" s="1084"/>
      <c r="BJ130" s="1084"/>
      <c r="BK130" s="1084"/>
      <c r="BL130" s="1085"/>
      <c r="BM130" s="1083">
        <v>25</v>
      </c>
      <c r="BN130" s="1084"/>
      <c r="BO130" s="1084"/>
      <c r="BP130" s="1084"/>
      <c r="BQ130" s="1084"/>
      <c r="BR130" s="1084"/>
      <c r="BS130" s="1085"/>
      <c r="BT130" s="1083">
        <v>35</v>
      </c>
      <c r="BU130" s="1084"/>
      <c r="BV130" s="1084"/>
      <c r="BW130" s="1084"/>
      <c r="BX130" s="1084"/>
      <c r="BY130" s="1084"/>
      <c r="BZ130" s="1086"/>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503</v>
      </c>
      <c r="X131" s="1090"/>
      <c r="Y131" s="1090"/>
      <c r="Z131" s="1091"/>
      <c r="AA131" s="985">
        <v>2855555</v>
      </c>
      <c r="AB131" s="967"/>
      <c r="AC131" s="967"/>
      <c r="AD131" s="967"/>
      <c r="AE131" s="968"/>
      <c r="AF131" s="966">
        <v>2790026</v>
      </c>
      <c r="AG131" s="967"/>
      <c r="AH131" s="967"/>
      <c r="AI131" s="967"/>
      <c r="AJ131" s="968"/>
      <c r="AK131" s="966">
        <v>2796526</v>
      </c>
      <c r="AL131" s="967"/>
      <c r="AM131" s="967"/>
      <c r="AN131" s="967"/>
      <c r="AO131" s="968"/>
      <c r="AP131" s="1092"/>
      <c r="AQ131" s="1093"/>
      <c r="AR131" s="1093"/>
      <c r="AS131" s="1093"/>
      <c r="AT131" s="1094"/>
      <c r="AU131" s="215"/>
      <c r="AV131" s="215"/>
      <c r="AW131" s="215"/>
      <c r="AX131" s="1065" t="s">
        <v>504</v>
      </c>
      <c r="AY131" s="1017"/>
      <c r="AZ131" s="1017"/>
      <c r="BA131" s="1017"/>
      <c r="BB131" s="1017"/>
      <c r="BC131" s="1017"/>
      <c r="BD131" s="1017"/>
      <c r="BE131" s="1018"/>
      <c r="BF131" s="1066">
        <v>53.6</v>
      </c>
      <c r="BG131" s="1067"/>
      <c r="BH131" s="1067"/>
      <c r="BI131" s="1067"/>
      <c r="BJ131" s="1067"/>
      <c r="BK131" s="1067"/>
      <c r="BL131" s="1068"/>
      <c r="BM131" s="1066">
        <v>350</v>
      </c>
      <c r="BN131" s="1067"/>
      <c r="BO131" s="1067"/>
      <c r="BP131" s="1067"/>
      <c r="BQ131" s="1067"/>
      <c r="BR131" s="1067"/>
      <c r="BS131" s="1068"/>
      <c r="BT131" s="1069"/>
      <c r="BU131" s="1070"/>
      <c r="BV131" s="1070"/>
      <c r="BW131" s="1070"/>
      <c r="BX131" s="1070"/>
      <c r="BY131" s="1070"/>
      <c r="BZ131" s="107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1072" t="s">
        <v>505</v>
      </c>
      <c r="B132" s="1073"/>
      <c r="C132" s="1073"/>
      <c r="D132" s="1073"/>
      <c r="E132" s="1073"/>
      <c r="F132" s="1073"/>
      <c r="G132" s="1073"/>
      <c r="H132" s="1073"/>
      <c r="I132" s="1073"/>
      <c r="J132" s="1073"/>
      <c r="K132" s="1073"/>
      <c r="L132" s="1073"/>
      <c r="M132" s="1073"/>
      <c r="N132" s="1073"/>
      <c r="O132" s="1073"/>
      <c r="P132" s="1073"/>
      <c r="Q132" s="1073"/>
      <c r="R132" s="1073"/>
      <c r="S132" s="1073"/>
      <c r="T132" s="1073"/>
      <c r="U132" s="1073"/>
      <c r="V132" s="1076" t="s">
        <v>506</v>
      </c>
      <c r="W132" s="1076"/>
      <c r="X132" s="1076"/>
      <c r="Y132" s="1076"/>
      <c r="Z132" s="1077"/>
      <c r="AA132" s="1078">
        <v>3.7116427449999998</v>
      </c>
      <c r="AB132" s="1079"/>
      <c r="AC132" s="1079"/>
      <c r="AD132" s="1079"/>
      <c r="AE132" s="1080"/>
      <c r="AF132" s="1081">
        <v>5.8459670270000004</v>
      </c>
      <c r="AG132" s="1079"/>
      <c r="AH132" s="1079"/>
      <c r="AI132" s="1079"/>
      <c r="AJ132" s="1080"/>
      <c r="AK132" s="1081">
        <v>6.5685067830000001</v>
      </c>
      <c r="AL132" s="1079"/>
      <c r="AM132" s="1079"/>
      <c r="AN132" s="1079"/>
      <c r="AO132" s="1080"/>
      <c r="AP132" s="982"/>
      <c r="AQ132" s="983"/>
      <c r="AR132" s="983"/>
      <c r="AS132" s="983"/>
      <c r="AT132" s="1082"/>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1074"/>
      <c r="B133" s="1075"/>
      <c r="C133" s="1075"/>
      <c r="D133" s="1075"/>
      <c r="E133" s="1075"/>
      <c r="F133" s="1075"/>
      <c r="G133" s="1075"/>
      <c r="H133" s="1075"/>
      <c r="I133" s="1075"/>
      <c r="J133" s="1075"/>
      <c r="K133" s="1075"/>
      <c r="L133" s="1075"/>
      <c r="M133" s="1075"/>
      <c r="N133" s="1075"/>
      <c r="O133" s="1075"/>
      <c r="P133" s="1075"/>
      <c r="Q133" s="1075"/>
      <c r="R133" s="1075"/>
      <c r="S133" s="1075"/>
      <c r="T133" s="1075"/>
      <c r="U133" s="1075"/>
      <c r="V133" s="1059" t="s">
        <v>507</v>
      </c>
      <c r="W133" s="1059"/>
      <c r="X133" s="1059"/>
      <c r="Y133" s="1059"/>
      <c r="Z133" s="1060"/>
      <c r="AA133" s="1061">
        <v>5.4</v>
      </c>
      <c r="AB133" s="1062"/>
      <c r="AC133" s="1062"/>
      <c r="AD133" s="1062"/>
      <c r="AE133" s="1063"/>
      <c r="AF133" s="1061">
        <v>5.0999999999999996</v>
      </c>
      <c r="AG133" s="1062"/>
      <c r="AH133" s="1062"/>
      <c r="AI133" s="1062"/>
      <c r="AJ133" s="1063"/>
      <c r="AK133" s="1061">
        <v>5.3</v>
      </c>
      <c r="AL133" s="1062"/>
      <c r="AM133" s="1062"/>
      <c r="AN133" s="1062"/>
      <c r="AO133" s="1063"/>
      <c r="AP133" s="1009"/>
      <c r="AQ133" s="1010"/>
      <c r="AR133" s="1010"/>
      <c r="AS133" s="1010"/>
      <c r="AT133" s="1064"/>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lcVG4CUs89ZRa5qctsvfMvFrzslbX/nhtCGWU59N+jv3HA1+HZ36ac7Ttv6T9IQWYmHEQBzt/xswe6m1x4V/LA==" saltValue="b8QpiHI498N3ixk9GKLa5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508</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ZLpFkAPe+I5dKX1UBQ8M3pn9wivFEtzPMZ3liV4QA0ddq4j4pIa7KM3udL9F5LlcIz/WPkTytuoxWek4s0kcA==" saltValue="k1GlDJtfTDyyzUelKu5gJw=="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XwTkNikO4obuJSp0l1vJzpsroFgxVSWC3eY5VEKa4izwopfAiM+Qg4+4aSjjlJWL0uRCH5n7My3FJyiVe1OOA==" saltValue="gh3t14pevnp2qOa8UGLSGA==" spinCount="100000" sheet="1" objects="1" scenarios="1"/>
  <dataConsolidate/>
  <phoneticPr fontId="2"/>
  <printOptions horizontalCentered="1"/>
  <pageMargins left="0" right="0" top="0.39370078740157483" bottom="0.39370078740157483" header="0.19685039370078741" footer="0.19685039370078741"/>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509</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510</v>
      </c>
      <c r="AL6" s="248"/>
      <c r="AM6" s="248"/>
      <c r="AN6" s="248"/>
    </row>
    <row r="7" spans="1:46" x14ac:dyDescent="0.15">
      <c r="A7" s="247"/>
      <c r="AK7" s="250"/>
      <c r="AL7" s="251"/>
      <c r="AM7" s="251"/>
      <c r="AN7" s="252"/>
      <c r="AO7" s="1098" t="s">
        <v>511</v>
      </c>
      <c r="AP7" s="253"/>
      <c r="AQ7" s="254" t="s">
        <v>512</v>
      </c>
      <c r="AR7" s="255"/>
    </row>
    <row r="8" spans="1:46" x14ac:dyDescent="0.15">
      <c r="A8" s="247"/>
      <c r="AK8" s="256"/>
      <c r="AL8" s="257"/>
      <c r="AM8" s="257"/>
      <c r="AN8" s="258"/>
      <c r="AO8" s="1099"/>
      <c r="AP8" s="259" t="s">
        <v>513</v>
      </c>
      <c r="AQ8" s="260" t="s">
        <v>514</v>
      </c>
      <c r="AR8" s="261" t="s">
        <v>515</v>
      </c>
    </row>
    <row r="9" spans="1:46" x14ac:dyDescent="0.15">
      <c r="A9" s="247"/>
      <c r="AK9" s="1100" t="s">
        <v>516</v>
      </c>
      <c r="AL9" s="1101"/>
      <c r="AM9" s="1101"/>
      <c r="AN9" s="1102"/>
      <c r="AO9" s="262">
        <v>808968</v>
      </c>
      <c r="AP9" s="262">
        <v>74635</v>
      </c>
      <c r="AQ9" s="263">
        <v>87072</v>
      </c>
      <c r="AR9" s="264">
        <v>-14.3</v>
      </c>
    </row>
    <row r="10" spans="1:46" x14ac:dyDescent="0.15">
      <c r="A10" s="247"/>
      <c r="AK10" s="1100" t="s">
        <v>517</v>
      </c>
      <c r="AL10" s="1101"/>
      <c r="AM10" s="1101"/>
      <c r="AN10" s="1102"/>
      <c r="AO10" s="265">
        <v>10086</v>
      </c>
      <c r="AP10" s="265">
        <v>931</v>
      </c>
      <c r="AQ10" s="266">
        <v>10235</v>
      </c>
      <c r="AR10" s="267">
        <v>-90.9</v>
      </c>
    </row>
    <row r="11" spans="1:46" ht="13.5" customHeight="1" x14ac:dyDescent="0.15">
      <c r="A11" s="247"/>
      <c r="AK11" s="1100" t="s">
        <v>518</v>
      </c>
      <c r="AL11" s="1101"/>
      <c r="AM11" s="1101"/>
      <c r="AN11" s="1102"/>
      <c r="AO11" s="265">
        <v>149198</v>
      </c>
      <c r="AP11" s="265">
        <v>13765</v>
      </c>
      <c r="AQ11" s="266">
        <v>13554</v>
      </c>
      <c r="AR11" s="267">
        <v>1.6</v>
      </c>
    </row>
    <row r="12" spans="1:46" ht="13.5" customHeight="1" x14ac:dyDescent="0.15">
      <c r="A12" s="247"/>
      <c r="AK12" s="1100" t="s">
        <v>519</v>
      </c>
      <c r="AL12" s="1101"/>
      <c r="AM12" s="1101"/>
      <c r="AN12" s="1102"/>
      <c r="AO12" s="265" t="s">
        <v>520</v>
      </c>
      <c r="AP12" s="265" t="s">
        <v>520</v>
      </c>
      <c r="AQ12" s="266">
        <v>777</v>
      </c>
      <c r="AR12" s="267" t="s">
        <v>520</v>
      </c>
    </row>
    <row r="13" spans="1:46" ht="13.5" customHeight="1" x14ac:dyDescent="0.15">
      <c r="A13" s="247"/>
      <c r="AK13" s="1100" t="s">
        <v>521</v>
      </c>
      <c r="AL13" s="1101"/>
      <c r="AM13" s="1101"/>
      <c r="AN13" s="1102"/>
      <c r="AO13" s="265" t="s">
        <v>520</v>
      </c>
      <c r="AP13" s="265" t="s">
        <v>520</v>
      </c>
      <c r="AQ13" s="266">
        <v>1</v>
      </c>
      <c r="AR13" s="267" t="s">
        <v>520</v>
      </c>
    </row>
    <row r="14" spans="1:46" ht="13.5" customHeight="1" x14ac:dyDescent="0.15">
      <c r="A14" s="247"/>
      <c r="AK14" s="1100" t="s">
        <v>522</v>
      </c>
      <c r="AL14" s="1101"/>
      <c r="AM14" s="1101"/>
      <c r="AN14" s="1102"/>
      <c r="AO14" s="265">
        <v>69181</v>
      </c>
      <c r="AP14" s="265">
        <v>6383</v>
      </c>
      <c r="AQ14" s="266">
        <v>4055</v>
      </c>
      <c r="AR14" s="267">
        <v>57.4</v>
      </c>
    </row>
    <row r="15" spans="1:46" ht="13.5" customHeight="1" x14ac:dyDescent="0.15">
      <c r="A15" s="247"/>
      <c r="AK15" s="1100" t="s">
        <v>523</v>
      </c>
      <c r="AL15" s="1101"/>
      <c r="AM15" s="1101"/>
      <c r="AN15" s="1102"/>
      <c r="AO15" s="265">
        <v>61986</v>
      </c>
      <c r="AP15" s="265">
        <v>5719</v>
      </c>
      <c r="AQ15" s="266">
        <v>1927</v>
      </c>
      <c r="AR15" s="267">
        <v>196.8</v>
      </c>
    </row>
    <row r="16" spans="1:46" x14ac:dyDescent="0.15">
      <c r="A16" s="247"/>
      <c r="AK16" s="1103" t="s">
        <v>524</v>
      </c>
      <c r="AL16" s="1104"/>
      <c r="AM16" s="1104"/>
      <c r="AN16" s="1105"/>
      <c r="AO16" s="265">
        <v>-69601</v>
      </c>
      <c r="AP16" s="265">
        <v>-6421</v>
      </c>
      <c r="AQ16" s="266">
        <v>-9107</v>
      </c>
      <c r="AR16" s="267">
        <v>-29.5</v>
      </c>
    </row>
    <row r="17" spans="1:46" x14ac:dyDescent="0.15">
      <c r="A17" s="247"/>
      <c r="AK17" s="1103" t="s">
        <v>184</v>
      </c>
      <c r="AL17" s="1104"/>
      <c r="AM17" s="1104"/>
      <c r="AN17" s="1105"/>
      <c r="AO17" s="265">
        <v>1029818</v>
      </c>
      <c r="AP17" s="265">
        <v>95010</v>
      </c>
      <c r="AQ17" s="266">
        <v>108514</v>
      </c>
      <c r="AR17" s="267">
        <v>-12.4</v>
      </c>
    </row>
    <row r="18" spans="1:46" x14ac:dyDescent="0.15">
      <c r="A18" s="247"/>
      <c r="AQ18" s="268"/>
      <c r="AR18" s="268"/>
    </row>
    <row r="19" spans="1:46" x14ac:dyDescent="0.15">
      <c r="A19" s="247"/>
      <c r="AK19" s="243" t="s">
        <v>525</v>
      </c>
    </row>
    <row r="20" spans="1:46" x14ac:dyDescent="0.15">
      <c r="A20" s="247"/>
      <c r="AK20" s="269"/>
      <c r="AL20" s="270"/>
      <c r="AM20" s="270"/>
      <c r="AN20" s="271"/>
      <c r="AO20" s="272" t="s">
        <v>526</v>
      </c>
      <c r="AP20" s="273" t="s">
        <v>527</v>
      </c>
      <c r="AQ20" s="274" t="s">
        <v>528</v>
      </c>
      <c r="AR20" s="275"/>
    </row>
    <row r="21" spans="1:46" s="248" customFormat="1" x14ac:dyDescent="0.15">
      <c r="A21" s="276"/>
      <c r="AK21" s="1095" t="s">
        <v>529</v>
      </c>
      <c r="AL21" s="1096"/>
      <c r="AM21" s="1096"/>
      <c r="AN21" s="1097"/>
      <c r="AO21" s="277">
        <v>10.24</v>
      </c>
      <c r="AP21" s="278">
        <v>10.050000000000001</v>
      </c>
      <c r="AQ21" s="279">
        <v>0.19</v>
      </c>
      <c r="AS21" s="280"/>
      <c r="AT21" s="276"/>
    </row>
    <row r="22" spans="1:46" s="248" customFormat="1" x14ac:dyDescent="0.15">
      <c r="A22" s="276"/>
      <c r="AK22" s="1095" t="s">
        <v>530</v>
      </c>
      <c r="AL22" s="1096"/>
      <c r="AM22" s="1096"/>
      <c r="AN22" s="1097"/>
      <c r="AO22" s="281">
        <v>93.1</v>
      </c>
      <c r="AP22" s="282">
        <v>96.5</v>
      </c>
      <c r="AQ22" s="283">
        <v>-3.4</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531</v>
      </c>
      <c r="AP26" s="268"/>
      <c r="AQ26" s="268"/>
      <c r="AR26" s="268"/>
    </row>
    <row r="27" spans="1:46" x14ac:dyDescent="0.15">
      <c r="A27" s="288" t="s">
        <v>532</v>
      </c>
      <c r="AS27" s="243"/>
      <c r="AT27" s="243"/>
    </row>
    <row r="28" spans="1:46" ht="17.25" x14ac:dyDescent="0.15">
      <c r="A28" s="244" t="s">
        <v>533</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534</v>
      </c>
      <c r="AL29" s="248"/>
      <c r="AM29" s="248"/>
      <c r="AN29" s="248"/>
      <c r="AS29" s="290"/>
    </row>
    <row r="30" spans="1:46" x14ac:dyDescent="0.15">
      <c r="A30" s="247"/>
      <c r="AK30" s="250"/>
      <c r="AL30" s="251"/>
      <c r="AM30" s="251"/>
      <c r="AN30" s="252"/>
      <c r="AO30" s="1098" t="s">
        <v>511</v>
      </c>
      <c r="AP30" s="253"/>
      <c r="AQ30" s="254" t="s">
        <v>512</v>
      </c>
      <c r="AR30" s="255"/>
    </row>
    <row r="31" spans="1:46" x14ac:dyDescent="0.15">
      <c r="A31" s="247"/>
      <c r="AK31" s="256"/>
      <c r="AL31" s="257"/>
      <c r="AM31" s="257"/>
      <c r="AN31" s="258"/>
      <c r="AO31" s="1099"/>
      <c r="AP31" s="259" t="s">
        <v>513</v>
      </c>
      <c r="AQ31" s="260" t="s">
        <v>514</v>
      </c>
      <c r="AR31" s="261" t="s">
        <v>515</v>
      </c>
    </row>
    <row r="32" spans="1:46" ht="27" customHeight="1" x14ac:dyDescent="0.15">
      <c r="A32" s="247"/>
      <c r="AK32" s="1111" t="s">
        <v>535</v>
      </c>
      <c r="AL32" s="1112"/>
      <c r="AM32" s="1112"/>
      <c r="AN32" s="1113"/>
      <c r="AO32" s="291">
        <v>787697</v>
      </c>
      <c r="AP32" s="291">
        <v>72672</v>
      </c>
      <c r="AQ32" s="292">
        <v>51702</v>
      </c>
      <c r="AR32" s="293">
        <v>40.6</v>
      </c>
    </row>
    <row r="33" spans="1:46" ht="13.5" customHeight="1" x14ac:dyDescent="0.15">
      <c r="A33" s="247"/>
      <c r="AK33" s="1111" t="s">
        <v>536</v>
      </c>
      <c r="AL33" s="1112"/>
      <c r="AM33" s="1112"/>
      <c r="AN33" s="1113"/>
      <c r="AO33" s="291" t="s">
        <v>520</v>
      </c>
      <c r="AP33" s="291" t="s">
        <v>520</v>
      </c>
      <c r="AQ33" s="292" t="s">
        <v>520</v>
      </c>
      <c r="AR33" s="293" t="s">
        <v>520</v>
      </c>
    </row>
    <row r="34" spans="1:46" ht="27" customHeight="1" x14ac:dyDescent="0.15">
      <c r="A34" s="247"/>
      <c r="AK34" s="1111" t="s">
        <v>537</v>
      </c>
      <c r="AL34" s="1112"/>
      <c r="AM34" s="1112"/>
      <c r="AN34" s="1113"/>
      <c r="AO34" s="291" t="s">
        <v>520</v>
      </c>
      <c r="AP34" s="291" t="s">
        <v>520</v>
      </c>
      <c r="AQ34" s="292">
        <v>10</v>
      </c>
      <c r="AR34" s="293" t="s">
        <v>520</v>
      </c>
    </row>
    <row r="35" spans="1:46" ht="27" customHeight="1" x14ac:dyDescent="0.15">
      <c r="A35" s="247"/>
      <c r="AK35" s="1111" t="s">
        <v>538</v>
      </c>
      <c r="AL35" s="1112"/>
      <c r="AM35" s="1112"/>
      <c r="AN35" s="1113"/>
      <c r="AO35" s="291">
        <v>609</v>
      </c>
      <c r="AP35" s="291">
        <v>56</v>
      </c>
      <c r="AQ35" s="292">
        <v>15257</v>
      </c>
      <c r="AR35" s="293">
        <v>-99.6</v>
      </c>
    </row>
    <row r="36" spans="1:46" ht="27" customHeight="1" x14ac:dyDescent="0.15">
      <c r="A36" s="247"/>
      <c r="AK36" s="1111" t="s">
        <v>539</v>
      </c>
      <c r="AL36" s="1112"/>
      <c r="AM36" s="1112"/>
      <c r="AN36" s="1113"/>
      <c r="AO36" s="291">
        <v>22370</v>
      </c>
      <c r="AP36" s="291">
        <v>2064</v>
      </c>
      <c r="AQ36" s="292">
        <v>3750</v>
      </c>
      <c r="AR36" s="293">
        <v>-45</v>
      </c>
    </row>
    <row r="37" spans="1:46" ht="13.5" customHeight="1" x14ac:dyDescent="0.15">
      <c r="A37" s="247"/>
      <c r="AK37" s="1111" t="s">
        <v>540</v>
      </c>
      <c r="AL37" s="1112"/>
      <c r="AM37" s="1112"/>
      <c r="AN37" s="1113"/>
      <c r="AO37" s="291">
        <v>107</v>
      </c>
      <c r="AP37" s="291">
        <v>10</v>
      </c>
      <c r="AQ37" s="292">
        <v>880</v>
      </c>
      <c r="AR37" s="293">
        <v>-98.9</v>
      </c>
    </row>
    <row r="38" spans="1:46" ht="27" customHeight="1" x14ac:dyDescent="0.15">
      <c r="A38" s="247"/>
      <c r="AK38" s="1114" t="s">
        <v>541</v>
      </c>
      <c r="AL38" s="1115"/>
      <c r="AM38" s="1115"/>
      <c r="AN38" s="1116"/>
      <c r="AO38" s="294" t="s">
        <v>520</v>
      </c>
      <c r="AP38" s="294" t="s">
        <v>520</v>
      </c>
      <c r="AQ38" s="295">
        <v>8</v>
      </c>
      <c r="AR38" s="283" t="s">
        <v>520</v>
      </c>
      <c r="AS38" s="290"/>
    </row>
    <row r="39" spans="1:46" x14ac:dyDescent="0.15">
      <c r="A39" s="247"/>
      <c r="AK39" s="1114" t="s">
        <v>542</v>
      </c>
      <c r="AL39" s="1115"/>
      <c r="AM39" s="1115"/>
      <c r="AN39" s="1116"/>
      <c r="AO39" s="291" t="s">
        <v>520</v>
      </c>
      <c r="AP39" s="291" t="s">
        <v>520</v>
      </c>
      <c r="AQ39" s="292">
        <v>-2230</v>
      </c>
      <c r="AR39" s="293" t="s">
        <v>520</v>
      </c>
      <c r="AS39" s="290"/>
    </row>
    <row r="40" spans="1:46" ht="27" customHeight="1" x14ac:dyDescent="0.15">
      <c r="A40" s="247"/>
      <c r="AK40" s="1111" t="s">
        <v>543</v>
      </c>
      <c r="AL40" s="1112"/>
      <c r="AM40" s="1112"/>
      <c r="AN40" s="1113"/>
      <c r="AO40" s="291">
        <v>-627093</v>
      </c>
      <c r="AP40" s="291">
        <v>-57855</v>
      </c>
      <c r="AQ40" s="292">
        <v>-47794</v>
      </c>
      <c r="AR40" s="293">
        <v>21.1</v>
      </c>
      <c r="AS40" s="290"/>
    </row>
    <row r="41" spans="1:46" x14ac:dyDescent="0.15">
      <c r="A41" s="247"/>
      <c r="AK41" s="1117" t="s">
        <v>296</v>
      </c>
      <c r="AL41" s="1118"/>
      <c r="AM41" s="1118"/>
      <c r="AN41" s="1119"/>
      <c r="AO41" s="291">
        <v>183690</v>
      </c>
      <c r="AP41" s="291">
        <v>16947</v>
      </c>
      <c r="AQ41" s="292">
        <v>21582</v>
      </c>
      <c r="AR41" s="293">
        <v>-21.5</v>
      </c>
      <c r="AS41" s="290"/>
    </row>
    <row r="42" spans="1:46" x14ac:dyDescent="0.15">
      <c r="A42" s="247"/>
      <c r="AK42" s="296" t="s">
        <v>544</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545</v>
      </c>
    </row>
    <row r="48" spans="1:46" x14ac:dyDescent="0.15">
      <c r="A48" s="247"/>
      <c r="AK48" s="301" t="s">
        <v>546</v>
      </c>
      <c r="AL48" s="301"/>
      <c r="AM48" s="301"/>
      <c r="AN48" s="301"/>
      <c r="AO48" s="301"/>
      <c r="AP48" s="301"/>
      <c r="AQ48" s="302"/>
      <c r="AR48" s="301"/>
    </row>
    <row r="49" spans="1:44" ht="13.5" customHeight="1" x14ac:dyDescent="0.15">
      <c r="A49" s="247"/>
      <c r="AK49" s="303"/>
      <c r="AL49" s="304"/>
      <c r="AM49" s="1106" t="s">
        <v>511</v>
      </c>
      <c r="AN49" s="1108" t="s">
        <v>547</v>
      </c>
      <c r="AO49" s="1109"/>
      <c r="AP49" s="1109"/>
      <c r="AQ49" s="1109"/>
      <c r="AR49" s="1110"/>
    </row>
    <row r="50" spans="1:44" x14ac:dyDescent="0.15">
      <c r="A50" s="247"/>
      <c r="AK50" s="305"/>
      <c r="AL50" s="306"/>
      <c r="AM50" s="1107"/>
      <c r="AN50" s="307" t="s">
        <v>548</v>
      </c>
      <c r="AO50" s="308" t="s">
        <v>549</v>
      </c>
      <c r="AP50" s="309" t="s">
        <v>550</v>
      </c>
      <c r="AQ50" s="310" t="s">
        <v>551</v>
      </c>
      <c r="AR50" s="311" t="s">
        <v>552</v>
      </c>
    </row>
    <row r="51" spans="1:44" x14ac:dyDescent="0.15">
      <c r="A51" s="247"/>
      <c r="AK51" s="303" t="s">
        <v>553</v>
      </c>
      <c r="AL51" s="304"/>
      <c r="AM51" s="312">
        <v>1784667</v>
      </c>
      <c r="AN51" s="313">
        <v>156071</v>
      </c>
      <c r="AO51" s="314">
        <v>-12.9</v>
      </c>
      <c r="AP51" s="315">
        <v>82748</v>
      </c>
      <c r="AQ51" s="316">
        <v>24.4</v>
      </c>
      <c r="AR51" s="317">
        <v>-37.299999999999997</v>
      </c>
    </row>
    <row r="52" spans="1:44" x14ac:dyDescent="0.15">
      <c r="A52" s="247"/>
      <c r="AK52" s="318"/>
      <c r="AL52" s="319" t="s">
        <v>554</v>
      </c>
      <c r="AM52" s="320">
        <v>356320</v>
      </c>
      <c r="AN52" s="321">
        <v>31160</v>
      </c>
      <c r="AO52" s="322">
        <v>-28.3</v>
      </c>
      <c r="AP52" s="323">
        <v>44732</v>
      </c>
      <c r="AQ52" s="324">
        <v>22.5</v>
      </c>
      <c r="AR52" s="325">
        <v>-50.8</v>
      </c>
    </row>
    <row r="53" spans="1:44" x14ac:dyDescent="0.15">
      <c r="A53" s="247"/>
      <c r="AK53" s="303" t="s">
        <v>555</v>
      </c>
      <c r="AL53" s="304"/>
      <c r="AM53" s="312">
        <v>1759492</v>
      </c>
      <c r="AN53" s="313">
        <v>155680</v>
      </c>
      <c r="AO53" s="314">
        <v>-0.3</v>
      </c>
      <c r="AP53" s="315">
        <v>91837</v>
      </c>
      <c r="AQ53" s="316">
        <v>11</v>
      </c>
      <c r="AR53" s="317">
        <v>-11.3</v>
      </c>
    </row>
    <row r="54" spans="1:44" x14ac:dyDescent="0.15">
      <c r="A54" s="247"/>
      <c r="AK54" s="318"/>
      <c r="AL54" s="319" t="s">
        <v>554</v>
      </c>
      <c r="AM54" s="320">
        <v>659927</v>
      </c>
      <c r="AN54" s="321">
        <v>58390</v>
      </c>
      <c r="AO54" s="322">
        <v>87.4</v>
      </c>
      <c r="AP54" s="323">
        <v>54439</v>
      </c>
      <c r="AQ54" s="324">
        <v>21.7</v>
      </c>
      <c r="AR54" s="325">
        <v>65.7</v>
      </c>
    </row>
    <row r="55" spans="1:44" x14ac:dyDescent="0.15">
      <c r="A55" s="247"/>
      <c r="AK55" s="303" t="s">
        <v>556</v>
      </c>
      <c r="AL55" s="304"/>
      <c r="AM55" s="312">
        <v>1040111</v>
      </c>
      <c r="AN55" s="313">
        <v>93535</v>
      </c>
      <c r="AO55" s="314">
        <v>-39.9</v>
      </c>
      <c r="AP55" s="315">
        <v>106092</v>
      </c>
      <c r="AQ55" s="316">
        <v>15.5</v>
      </c>
      <c r="AR55" s="317">
        <v>-55.4</v>
      </c>
    </row>
    <row r="56" spans="1:44" x14ac:dyDescent="0.15">
      <c r="A56" s="247"/>
      <c r="AK56" s="318"/>
      <c r="AL56" s="319" t="s">
        <v>554</v>
      </c>
      <c r="AM56" s="320">
        <v>323444</v>
      </c>
      <c r="AN56" s="321">
        <v>29087</v>
      </c>
      <c r="AO56" s="322">
        <v>-50.2</v>
      </c>
      <c r="AP56" s="323">
        <v>44299</v>
      </c>
      <c r="AQ56" s="324">
        <v>-18.600000000000001</v>
      </c>
      <c r="AR56" s="325">
        <v>-31.6</v>
      </c>
    </row>
    <row r="57" spans="1:44" x14ac:dyDescent="0.15">
      <c r="A57" s="247"/>
      <c r="AK57" s="303" t="s">
        <v>557</v>
      </c>
      <c r="AL57" s="304"/>
      <c r="AM57" s="312">
        <v>998416</v>
      </c>
      <c r="AN57" s="313">
        <v>90997</v>
      </c>
      <c r="AO57" s="314">
        <v>-2.7</v>
      </c>
      <c r="AP57" s="315">
        <v>79466</v>
      </c>
      <c r="AQ57" s="316">
        <v>-25.1</v>
      </c>
      <c r="AR57" s="317">
        <v>22.4</v>
      </c>
    </row>
    <row r="58" spans="1:44" x14ac:dyDescent="0.15">
      <c r="A58" s="247"/>
      <c r="AK58" s="318"/>
      <c r="AL58" s="319" t="s">
        <v>554</v>
      </c>
      <c r="AM58" s="320">
        <v>111055</v>
      </c>
      <c r="AN58" s="321">
        <v>10122</v>
      </c>
      <c r="AO58" s="322">
        <v>-65.2</v>
      </c>
      <c r="AP58" s="323">
        <v>44645</v>
      </c>
      <c r="AQ58" s="324">
        <v>0.8</v>
      </c>
      <c r="AR58" s="325">
        <v>-66</v>
      </c>
    </row>
    <row r="59" spans="1:44" x14ac:dyDescent="0.15">
      <c r="A59" s="247"/>
      <c r="AK59" s="303" t="s">
        <v>558</v>
      </c>
      <c r="AL59" s="304"/>
      <c r="AM59" s="312">
        <v>2184640</v>
      </c>
      <c r="AN59" s="313">
        <v>201554</v>
      </c>
      <c r="AO59" s="314">
        <v>121.5</v>
      </c>
      <c r="AP59" s="315">
        <v>90072</v>
      </c>
      <c r="AQ59" s="316">
        <v>13.3</v>
      </c>
      <c r="AR59" s="317">
        <v>108.2</v>
      </c>
    </row>
    <row r="60" spans="1:44" x14ac:dyDescent="0.15">
      <c r="A60" s="247"/>
      <c r="AK60" s="318"/>
      <c r="AL60" s="319" t="s">
        <v>554</v>
      </c>
      <c r="AM60" s="320">
        <v>280833</v>
      </c>
      <c r="AN60" s="321">
        <v>25909</v>
      </c>
      <c r="AO60" s="322">
        <v>156</v>
      </c>
      <c r="AP60" s="323">
        <v>46083</v>
      </c>
      <c r="AQ60" s="324">
        <v>3.2</v>
      </c>
      <c r="AR60" s="325">
        <v>152.80000000000001</v>
      </c>
    </row>
    <row r="61" spans="1:44" x14ac:dyDescent="0.15">
      <c r="A61" s="247"/>
      <c r="AK61" s="303" t="s">
        <v>559</v>
      </c>
      <c r="AL61" s="326"/>
      <c r="AM61" s="312">
        <v>1553465</v>
      </c>
      <c r="AN61" s="313">
        <v>139567</v>
      </c>
      <c r="AO61" s="314">
        <v>13.1</v>
      </c>
      <c r="AP61" s="315">
        <v>90043</v>
      </c>
      <c r="AQ61" s="327">
        <v>7.8</v>
      </c>
      <c r="AR61" s="317">
        <v>5.3</v>
      </c>
    </row>
    <row r="62" spans="1:44" x14ac:dyDescent="0.15">
      <c r="A62" s="247"/>
      <c r="AK62" s="318"/>
      <c r="AL62" s="319" t="s">
        <v>554</v>
      </c>
      <c r="AM62" s="320">
        <v>346316</v>
      </c>
      <c r="AN62" s="321">
        <v>30934</v>
      </c>
      <c r="AO62" s="322">
        <v>19.899999999999999</v>
      </c>
      <c r="AP62" s="323">
        <v>46840</v>
      </c>
      <c r="AQ62" s="324">
        <v>5.9</v>
      </c>
      <c r="AR62" s="325">
        <v>14</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NuZ257FQy1/2sodcVjPPrk3VnFNu91eeoOFQvLJvi/S281PXiFN+Wtb2HQ5DEZo4CCX5jS2Fx09zcp6vVYT2/g==" saltValue="+vEK9qr5uAi5o0ZOfFDl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WhS85V+LrBzkuI9SL/PL/oH6f4Xm9gm+6KknX1roFs0skCioIZYcvYwANxo1ZxkhECMFGGOqJMlII8yd14lBw==" saltValue="Mv/J1G5TeS+rSCs80WTiJ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OLIno9AMx9hadrYehukfpmJsbpUW7P415ixiHjaMaJTkho5K+xSdqBQli5dSdiaFN2cydR6R/UTaG5s/jRhgA==" saltValue="TuSad/aXkwt44PdaFhA63A=="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20" t="s">
        <v>3</v>
      </c>
      <c r="D47" s="1120"/>
      <c r="E47" s="1121"/>
      <c r="F47" s="11">
        <v>36.520000000000003</v>
      </c>
      <c r="G47" s="12">
        <v>33.270000000000003</v>
      </c>
      <c r="H47" s="12">
        <v>34.479999999999997</v>
      </c>
      <c r="I47" s="12">
        <v>19.809999999999999</v>
      </c>
      <c r="J47" s="13">
        <v>20.07</v>
      </c>
    </row>
    <row r="48" spans="2:10" ht="57.75" customHeight="1" x14ac:dyDescent="0.15">
      <c r="B48" s="14"/>
      <c r="C48" s="1122" t="s">
        <v>4</v>
      </c>
      <c r="D48" s="1122"/>
      <c r="E48" s="1123"/>
      <c r="F48" s="15">
        <v>8.7100000000000009</v>
      </c>
      <c r="G48" s="16">
        <v>9.4700000000000006</v>
      </c>
      <c r="H48" s="16">
        <v>13.46</v>
      </c>
      <c r="I48" s="16">
        <v>16.09</v>
      </c>
      <c r="J48" s="17">
        <v>12.85</v>
      </c>
    </row>
    <row r="49" spans="2:10" ht="57.75" customHeight="1" thickBot="1" x14ac:dyDescent="0.2">
      <c r="B49" s="18"/>
      <c r="C49" s="1124" t="s">
        <v>5</v>
      </c>
      <c r="D49" s="1124"/>
      <c r="E49" s="1125"/>
      <c r="F49" s="19" t="s">
        <v>568</v>
      </c>
      <c r="G49" s="20" t="s">
        <v>569</v>
      </c>
      <c r="H49" s="20">
        <v>2.44</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J+1Nwxya73fdKg9V6CUUFLosSDqHKXOo0ybvoM0XSxaB8c9cZSoJ1MhsF9yEt61X2kSaSVkFJ/ZpY6msFGig==" saltValue="SP3uRcu5079NgQo+ucgNE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羽祢田 直美</cp:lastModifiedBy>
  <cp:lastPrinted>2019-03-19T00:15:01Z</cp:lastPrinted>
  <dcterms:created xsi:type="dcterms:W3CDTF">2019-02-14T05:11:02Z</dcterms:created>
  <dcterms:modified xsi:type="dcterms:W3CDTF">2019-11-06T00:11:33Z</dcterms:modified>
  <cp:category/>
</cp:coreProperties>
</file>