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rofile16\redirect\n-haneda\Desktop\ダウンロード\HP掲載\"/>
    </mc:Choice>
  </mc:AlternateContent>
  <bookViews>
    <workbookView xWindow="0" yWindow="0" windowWidth="20490" windowHeight="7530" tabRatio="64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<sst xmlns="http://schemas.openxmlformats.org/spreadsheetml/2006/main" count="1119" uniqueCount="595">
  <si>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</si>
  <si>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</si>
  <si>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</si>
  <si>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</si>
  <si>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</si>
  <si>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</si>
  <si>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</si>
  <si>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</si>
  <si>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</si>
  <si>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</si>
  <si>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</si>
  <si>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</si>
  <si>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</si>
  <si>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</si>
  <si>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</si>
  <si>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</si>
  <si>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</si>
  <si>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</si>
  <si>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</si>
  <si>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</si>
  <si>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</si>
  <si>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</si>
  <si>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</si>
  <si>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</si>
  <si>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</si>
  <si>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</si>
  <si>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</si>
  <si>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</si>
  <si>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</si>
  <si>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</si>
  <si>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</si>
  <si>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</si>
  <si>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</si>
  <si>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</si>
  <si>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</si>
  <si>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</si>
  <si>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</si>
  <si>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</si>
  <si>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</si>
  <si>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</si>
  <si>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</si>
  <si>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</si>
  <si>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</si>
  <si>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</si>
  <si>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</si>
  <si>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</si>
  <si>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</si>
  <si>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</si>
  <si>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</si>
  <si>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</si>
  <si>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</si>
  <si>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</si>
  <si>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</si>
  <si>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</si>
  <si>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</si>
  <si>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</si>
  <si>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</si>
  <si>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</si>
  <si>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</si>
  <si>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</si>
  <si>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</si>
  <si>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</si>
  <si>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</si>
  <si>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</si>
  <si>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</si>
  <si>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</si>
  <si>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</si>
  <si>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</si>
  <si>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</si>
  <si>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</si>
  <si>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</si>
  <si>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</si>
  <si>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</si>
  <si>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</si>
  <si>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</si>
  <si>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</si>
  <si>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</si>
  <si>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</si>
  <si>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</si>
  <si>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</si>
  <si>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</si>
  <si>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</si>
  <si>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</si>
  <si>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</si>
  <si>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Ⅲ－２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</si>
  <si>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</si>
  <si>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</si>
  <si>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</si>
  <si>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</si>
  <si>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</si>
  <si>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</si>
  <si>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</si>
  <si>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</si>
  <si>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</si>
  <si>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</si>
  <si>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</si>
  <si>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</si>
  <si>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甲佐町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</si>
  <si>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</si>
  <si>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</si>
  <si>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</si>
  <si>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</si>
  <si>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</si>
  <si>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</si>
  <si>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</si>
  <si>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</si>
  <si>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</si>
  <si>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</si>
  <si>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</si>
  <si>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</si>
  <si>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</si>
  <si>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</si>
  <si>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</si>
  <si>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</si>
  <si>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</si>
  <si>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</si>
  <si>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</si>
  <si>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</si>
  <si>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</si>
  <si>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</si>
  <si>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</si>
  <si>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</si>
  <si>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</si>
  <si>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</si>
  <si>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</si>
  <si>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</si>
  <si>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</si>
  <si>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</si>
  <si>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</si>
  <si>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</si>
  <si>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</si>
  <si>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</si>
  <si>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</si>
  <si>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</si>
  <si>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</si>
  <si>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</si>
  <si>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</si>
  <si>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</si>
  <si>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</si>
  <si>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</si>
  <si>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</si>
  <si>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</si>
  <si>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</si>
  <si>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</si>
  <si>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</si>
  <si>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</si>
  <si>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</si>
  <si>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</si>
  <si>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</si>
  <si>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</si>
  <si>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</si>
  <si>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4"/>
  </si>
  <si>
    <t>うち日本人(％)</t>
    <phoneticPr fontId="5"/>
  </si>
  <si>
    <t>-1.8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</si>
  <si>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</si>
  <si>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</si>
  <si>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</si>
  <si>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</si>
  <si>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</si>
  <si>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</si>
  <si>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</si>
  <si>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</si>
  <si>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</si>
  <si>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</si>
  <si>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</si>
  <si>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</si>
  <si>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</si>
  <si>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</si>
  <si>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</si>
  <si>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</si>
  <si>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</si>
  <si>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</si>
  <si>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</si>
  <si>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</si>
  <si>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</si>
  <si>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</si>
  <si>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</si>
  <si>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</si>
  <si>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</si>
  <si>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</si>
  <si>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</si>
  <si>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</si>
  <si>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</si>
  <si>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</si>
  <si>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</si>
  <si>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</si>
  <si>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</si>
  <si>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</si>
  <si>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</si>
  <si>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</si>
  <si>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</si>
  <si>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</si>
  <si>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</si>
  <si>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</si>
  <si>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</si>
  <si>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</si>
  <si>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</si>
  <si>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</si>
  <si>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</si>
  <si>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</si>
  <si>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</si>
  <si>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</si>
  <si>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</si>
  <si>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</si>
  <si>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</si>
  <si>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</si>
  <si>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</si>
  <si>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</si>
  <si>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</si>
  <si>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</si>
  <si>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</si>
  <si>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</si>
  <si>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</si>
  <si>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</si>
  <si>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</si>
  <si>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熊本県甲佐町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</si>
  <si>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</si>
  <si>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</si>
  <si>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</si>
  <si>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</si>
  <si>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</si>
  <si>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</si>
  <si>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</si>
  <si>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</si>
  <si>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</si>
  <si>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</si>
  <si>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</si>
  <si>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</si>
  <si>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</si>
  <si>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</si>
  <si>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</si>
  <si>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</si>
  <si>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</si>
  <si>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</si>
  <si>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</si>
  <si>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</si>
  <si>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</si>
  <si>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</si>
  <si>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</si>
  <si>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</si>
  <si>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</si>
  <si>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</si>
  <si>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</si>
  <si>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</si>
  <si>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</si>
  <si>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</si>
  <si>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</si>
  <si>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</si>
  <si>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</si>
  <si>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</si>
  <si>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</si>
  <si>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</si>
  <si>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</si>
  <si>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</si>
  <si>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</si>
  <si>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</si>
  <si>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</si>
  <si>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</si>
  <si>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</si>
  <si>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</si>
  <si>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</si>
  <si>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</si>
  <si>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</si>
  <si>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</si>
  <si>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</si>
  <si>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</si>
  <si>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</si>
  <si>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</si>
  <si>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</si>
  <si>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</si>
  <si>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</si>
  <si>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</si>
  <si>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</si>
  <si>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</si>
  <si>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</si>
  <si>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</si>
  <si>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</si>
  <si>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</si>
  <si>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</si>
  <si>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</si>
  <si>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</si>
  <si>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</si>
  <si>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</si>
  <si>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</si>
  <si>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</si>
  <si>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</si>
  <si>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</si>
  <si>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</si>
  <si>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</si>
  <si>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</si>
  <si>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</si>
  <si>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</si>
  <si>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</si>
  <si>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</si>
  <si>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</si>
  <si>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</si>
  <si>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</si>
  <si>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</si>
  <si>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</si>
  <si>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</si>
  <si>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</si>
  <si>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</si>
  <si>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</si>
  <si>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</si>
  <si>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</si>
  <si>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</si>
  <si>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</si>
  <si>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</si>
  <si>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</si>
  <si>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</si>
  <si>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</si>
  <si>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</si>
  <si>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</si>
  <si>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</si>
  <si>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</si>
  <si>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</si>
  <si>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</si>
  <si>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</si>
  <si>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</si>
  <si>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</si>
  <si>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</si>
  <si>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</si>
  <si>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</si>
  <si>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</si>
  <si>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</si>
  <si>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</si>
  <si>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</si>
  <si>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</si>
  <si>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</si>
  <si>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</si>
  <si>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</si>
  <si>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</si>
  <si>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</si>
  <si>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</si>
  <si>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</si>
  <si>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</si>
  <si>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工業用水道</t>
    <phoneticPr fontId="5"/>
  </si>
  <si>
    <t>加入世帯数(世帯)</t>
  </si>
  <si>
    <t>　　うち一部事務組合負担金</t>
    <phoneticPr fontId="5"/>
  </si>
  <si>
    <t>歳入合計</t>
    <phoneticPr fontId="5"/>
  </si>
  <si>
    <t>交通</t>
    <phoneticPr fontId="5"/>
  </si>
  <si>
    <t>被保険者数(人)</t>
  </si>
  <si>
    <t>　繰出金</t>
    <phoneticPr fontId="5"/>
  </si>
  <si>
    <t>電気</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</si>
  <si>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</si>
  <si>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</si>
  <si>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</si>
  <si>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</si>
  <si>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</si>
  <si>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</si>
  <si>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</si>
  <si>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</si>
  <si>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</si>
  <si>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</si>
  <si>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</si>
  <si>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</si>
  <si>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</si>
  <si>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</si>
  <si>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</si>
  <si>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</si>
  <si>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</si>
  <si>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</si>
  <si>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</si>
  <si>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</si>
  <si>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</si>
  <si>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</si>
  <si>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熊本県甲佐町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</si>
  <si>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</si>
  <si>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</si>
  <si>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</si>
  <si>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</si>
  <si>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</si>
  <si>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</si>
  <si>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</si>
  <si>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</si>
  <si>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</si>
  <si>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</si>
  <si>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</si>
  <si>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</si>
  <si>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</si>
  <si>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</si>
  <si>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</si>
  <si>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</si>
  <si>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</si>
  <si>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</si>
  <si>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</si>
  <si>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</si>
  <si>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</si>
  <si>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</si>
  <si>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</si>
  <si>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</si>
  <si>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</si>
  <si>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</si>
  <si>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</si>
  <si>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</si>
  <si>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</si>
  <si>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</si>
  <si>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</si>
  <si>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</si>
  <si>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</si>
  <si>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</si>
  <si>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</si>
  <si>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</si>
  <si>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</si>
  <si>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</si>
  <si>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</si>
  <si>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</si>
  <si>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</si>
  <si>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</si>
  <si>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</si>
  <si>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</si>
  <si>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</si>
  <si>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</si>
  <si>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</si>
  <si>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</si>
  <si>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</si>
  <si>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</si>
  <si>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</si>
  <si>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</si>
  <si>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</si>
  <si>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</si>
  <si>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</si>
  <si>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</si>
  <si>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</si>
  <si>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</si>
  <si>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</si>
  <si>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</si>
  <si>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</si>
  <si>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</si>
  <si>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</si>
  <si>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</si>
  <si>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</si>
  <si>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</si>
  <si>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</si>
  <si>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</si>
  <si>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</si>
  <si>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</si>
  <si>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</si>
  <si>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</si>
  <si>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</si>
  <si>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</si>
  <si>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</si>
  <si>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</si>
  <si>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</si>
  <si>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</si>
  <si>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</si>
  <si>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</si>
  <si>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</si>
  <si>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</si>
  <si>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</si>
  <si>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</si>
  <si>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</si>
  <si>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</si>
  <si>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</si>
  <si>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</si>
  <si>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</si>
  <si>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</si>
  <si>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</si>
  <si>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</si>
  <si>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</si>
  <si>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</si>
  <si>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</si>
  <si>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</si>
  <si>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</si>
  <si>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</si>
  <si>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</si>
  <si>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</si>
  <si>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</si>
  <si>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</si>
  <si>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</si>
  <si>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</si>
  <si>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</si>
  <si>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</si>
  <si>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</si>
  <si>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</si>
  <si>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後期高齢者医療特別会計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</si>
  <si>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</si>
  <si>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</si>
  <si>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</si>
  <si>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</si>
  <si>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</si>
  <si>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</si>
  <si>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</si>
  <si>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</si>
  <si>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</si>
  <si>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</si>
  <si>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</si>
  <si>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</si>
  <si>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</si>
  <si>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</si>
  <si>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</si>
  <si>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</si>
  <si>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</si>
  <si>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</si>
  <si>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</si>
  <si>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</si>
  <si>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</si>
  <si>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</si>
  <si>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</si>
  <si>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</si>
  <si>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</si>
  <si>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</si>
  <si>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</si>
  <si>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</si>
  <si>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</si>
  <si>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</si>
  <si>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</si>
  <si>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</si>
  <si>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</si>
  <si>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</si>
  <si>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</si>
  <si>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</si>
  <si>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</si>
  <si>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</si>
  <si>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</si>
  <si>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</si>
  <si>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</si>
  <si>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</si>
  <si>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</si>
  <si>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</si>
  <si>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</si>
  <si>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</si>
  <si>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</si>
  <si>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</si>
  <si>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</si>
  <si>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</si>
  <si>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</si>
  <si>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</si>
  <si>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</si>
  <si>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</si>
  <si>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</si>
  <si>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</si>
  <si>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</si>
  <si>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</si>
  <si>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</si>
  <si>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</si>
  <si>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</si>
  <si>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</si>
  <si>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</si>
  <si>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</si>
  <si>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</si>
  <si>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</si>
  <si>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</si>
  <si>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</si>
  <si>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</si>
  <si>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</si>
  <si>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</si>
  <si>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</si>
  <si>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</si>
  <si>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</si>
  <si>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</si>
  <si>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</si>
  <si>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</si>
  <si>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</si>
  <si>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</si>
  <si>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</si>
  <si>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</si>
  <si>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</si>
  <si>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</si>
  <si>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</si>
  <si>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</si>
  <si>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8.21</t>
  </si>
  <si>
    <t>▲ 19.57</t>
  </si>
  <si>
    <t>▲ 11.64</t>
  </si>
  <si>
    <t>一般会計</t>
  </si>
  <si>
    <t>上水道事業会計</t>
  </si>
  <si>
    <t>国民健康保険特別会計</t>
  </si>
  <si>
    <t>介護保険特別会計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</si>
  <si>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</si>
  <si>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</si>
  <si>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</si>
  <si>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</si>
  <si>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</si>
  <si>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</si>
  <si>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</si>
  <si>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</si>
  <si>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</si>
  <si>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</si>
  <si>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</si>
  <si>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御船地区衛生施設組合</t>
    <rPh sb="0" eb="2">
      <t>ミフネ</t>
    </rPh>
    <rPh sb="2" eb="4">
      <t>チク</t>
    </rPh>
    <rPh sb="4" eb="6">
      <t>エイセイ</t>
    </rPh>
    <rPh sb="6" eb="8">
      <t>シセツ</t>
    </rPh>
    <rPh sb="8" eb="10">
      <t>クミアイ</t>
    </rPh>
    <phoneticPr fontId="2"/>
  </si>
  <si>
    <t>御船町・甲佐町衛生施設組合</t>
    <rPh sb="0" eb="3">
      <t>ミフネマチ</t>
    </rPh>
    <rPh sb="4" eb="7">
      <t>コウサマチ</t>
    </rPh>
    <rPh sb="7" eb="9">
      <t>エイセイ</t>
    </rPh>
    <rPh sb="9" eb="11">
      <t>シセツ</t>
    </rPh>
    <rPh sb="11" eb="13">
      <t>クミアイ</t>
    </rPh>
    <phoneticPr fontId="2"/>
  </si>
  <si>
    <t>上益城消防組合</t>
    <rPh sb="0" eb="3">
      <t>カミマシキ</t>
    </rPh>
    <rPh sb="3" eb="5">
      <t>ショウボウ</t>
    </rPh>
    <rPh sb="5" eb="7">
      <t>クミアイ</t>
    </rPh>
    <phoneticPr fontId="2"/>
  </si>
  <si>
    <t>上益城広域連合</t>
    <rPh sb="0" eb="3">
      <t>カミマシキ</t>
    </rPh>
    <rPh sb="3" eb="5">
      <t>コウイキ</t>
    </rPh>
    <rPh sb="5" eb="7">
      <t>レンゴウ</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</si>
  <si>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</si>
  <si>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</si>
  <si>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</si>
  <si>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平成28年熊本地震復興基金(H30年度末現在)</t>
    <rPh sb="0" eb="2">
      <t>ヘイセイ</t>
    </rPh>
    <rPh sb="4" eb="5">
      <t>ネン</t>
    </rPh>
    <rPh sb="5" eb="7">
      <t>クマモト</t>
    </rPh>
    <rPh sb="7" eb="9">
      <t>ジシン</t>
    </rPh>
    <rPh sb="9" eb="11">
      <t>フッコウ</t>
    </rPh>
    <rPh sb="11" eb="13">
      <t>キキン</t>
    </rPh>
    <rPh sb="17" eb="20">
      <t>ネンドマツ</t>
    </rPh>
    <rPh sb="20" eb="22">
      <t>ゲンザイ</t>
    </rPh>
    <phoneticPr fontId="18"/>
  </si>
  <si>
    <t>定住促進住宅施設整備基金(H30年度末現在)</t>
    <rPh sb="0" eb="2">
      <t>テイジュウ</t>
    </rPh>
    <rPh sb="2" eb="4">
      <t>ソクシン</t>
    </rPh>
    <rPh sb="4" eb="6">
      <t>ジュウタク</t>
    </rPh>
    <rPh sb="6" eb="8">
      <t>シセツ</t>
    </rPh>
    <rPh sb="8" eb="10">
      <t>セイビ</t>
    </rPh>
    <rPh sb="10" eb="12">
      <t>キキン</t>
    </rPh>
    <rPh sb="16" eb="19">
      <t>ネンドマツ</t>
    </rPh>
    <rPh sb="19" eb="21">
      <t>ゲンザイ</t>
    </rPh>
    <phoneticPr fontId="18"/>
  </si>
  <si>
    <t>教育施設整備基金（H30年度末現在)</t>
    <rPh sb="0" eb="2">
      <t>キョウイク</t>
    </rPh>
    <rPh sb="2" eb="4">
      <t>シセツ</t>
    </rPh>
    <rPh sb="4" eb="6">
      <t>セイビ</t>
    </rPh>
    <rPh sb="6" eb="8">
      <t>キキン</t>
    </rPh>
    <rPh sb="12" eb="15">
      <t>ネンドマツ</t>
    </rPh>
    <rPh sb="15" eb="17">
      <t>ゲンザイ</t>
    </rPh>
    <phoneticPr fontId="18"/>
  </si>
  <si>
    <t>公共施設等整備基金(H30年度末現在)</t>
    <rPh sb="0" eb="2">
      <t>コウキョウ</t>
    </rPh>
    <rPh sb="2" eb="4">
      <t>シセツ</t>
    </rPh>
    <rPh sb="4" eb="5">
      <t>トウ</t>
    </rPh>
    <rPh sb="5" eb="7">
      <t>セイビ</t>
    </rPh>
    <rPh sb="7" eb="9">
      <t>キキン</t>
    </rPh>
    <phoneticPr fontId="2"/>
  </si>
  <si>
    <t>まちおこし基金(H30年度末現在)</t>
    <rPh sb="5" eb="7">
      <t>キキン</t>
    </rPh>
    <rPh sb="11" eb="14">
      <t>ネンドマツ</t>
    </rPh>
    <rPh sb="14" eb="16">
      <t>ゲンザイ</t>
    </rPh>
    <phoneticPr fontId="18"/>
  </si>
  <si>
    <t>熊本県市町村総合事務組合</t>
    <rPh sb="0" eb="3">
      <t>クマモトケン</t>
    </rPh>
    <rPh sb="3" eb="6">
      <t>シチョウソン</t>
    </rPh>
    <rPh sb="6" eb="8">
      <t>ソウゴウ</t>
    </rPh>
    <rPh sb="8" eb="10">
      <t>ジム</t>
    </rPh>
    <rPh sb="10" eb="12">
      <t>クミアイ</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</si>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</sst>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Border="1" applyAlignment="1" applyProtection="1">
      <alignment horizontal="left" vertical="center" wrapText="1"/>
      <protection locked="0"/>
    </xf>
    <xf numFmtId="0" fontId="12" fillId="0" borderId="31" xfId="1" applyFont="1" applyBorder="1" applyAlignment="1" applyProtection="1">
      <alignment horizontal="left" vertical="center" wrapText="1"/>
      <protection locked="0"/>
    </xf>
    <xf numFmtId="0" fontId="12" fillId="0" borderId="32" xfId="1" applyFont="1" applyBorder="1" applyAlignment="1" applyProtection="1">
      <alignment horizontal="left" vertical="center" wrapText="1"/>
      <protection locked="0"/>
    </xf>
    <xf numFmtId="0" fontId="12" fillId="0" borderId="44" xfId="1" applyFont="1" applyBorder="1" applyAlignment="1" applyProtection="1">
      <alignment horizontal="left" vertical="center" wrapText="1"/>
      <protection locked="0"/>
    </xf>
    <xf numFmtId="0" fontId="12" fillId="0" borderId="18" xfId="1" applyFont="1" applyBorder="1" applyAlignment="1" applyProtection="1">
      <alignment horizontal="left" vertical="center" wrapText="1"/>
      <protection locked="0"/>
    </xf>
    <xf numFmtId="0" fontId="12" fillId="0" borderId="19" xfId="1" applyFont="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91837</c:v>
                </c:pt>
                <c:pt idx="1">
                  <c:v>106092</c:v>
                </c:pt>
                <c:pt idx="2">
                  <c:v>79466</c:v>
                </c:pt>
                <c:pt idx="3">
                  <c:v>90072</c:v>
                </c:pt>
                <c:pt idx="4">
                  <c:v>88328</c:v>
                </c:pt>
              </c:numCache>
            </c:numRef>
          </c:val>
          <c:smooth val="0"/>
          <c:extLst>
            <c:ext xmlns:c16="http://schemas.microsoft.com/office/drawing/2014/chart" uri="{C3380CC4-5D6E-409C-BE32-E72D297353CC}">
              <c16:uniqueId val="{00000000-30CC-4809-84F7-EA08F7A9D7D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155680</c:v>
                </c:pt>
                <c:pt idx="1">
                  <c:v>93535</c:v>
                </c:pt>
                <c:pt idx="2">
                  <c:v>90997</c:v>
                </c:pt>
                <c:pt idx="3">
                  <c:v>201554</c:v>
                </c:pt>
                <c:pt idx="4">
                  <c:v>247974</c:v>
                </c:pt>
              </c:numCache>
            </c:numRef>
          </c:val>
          <c:smooth val="0"/>
          <c:extLst>
            <c:ext xmlns:c16="http://schemas.microsoft.com/office/drawing/2014/chart" uri="{C3380CC4-5D6E-409C-BE32-E72D297353CC}">
              <c16:uniqueId val="{00000001-30CC-4809-84F7-EA08F7A9D7D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9.4700000000000006</c:v>
                </c:pt>
                <c:pt idx="1">
                  <c:v>13.46</c:v>
                </c:pt>
                <c:pt idx="2">
                  <c:v>16.09</c:v>
                </c:pt>
                <c:pt idx="3">
                  <c:v>12.85</c:v>
                </c:pt>
                <c:pt idx="4">
                  <c:v>20.2</c:v>
                </c:pt>
              </c:numCache>
            </c:numRef>
          </c:val>
          <c:extLst>
            <c:ext xmlns:c16="http://schemas.microsoft.com/office/drawing/2014/chart" uri="{C3380CC4-5D6E-409C-BE32-E72D297353CC}">
              <c16:uniqueId val="{00000000-A22E-4260-BBA3-4A130F1EFAE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33.270000000000003</c:v>
                </c:pt>
                <c:pt idx="1">
                  <c:v>34.479999999999997</c:v>
                </c:pt>
                <c:pt idx="2">
                  <c:v>19.809999999999999</c:v>
                </c:pt>
                <c:pt idx="3">
                  <c:v>20.07</c:v>
                </c:pt>
                <c:pt idx="4">
                  <c:v>25.59</c:v>
                </c:pt>
              </c:numCache>
            </c:numRef>
          </c:val>
          <c:extLst>
            <c:ext xmlns:c16="http://schemas.microsoft.com/office/drawing/2014/chart" uri="{C3380CC4-5D6E-409C-BE32-E72D297353CC}">
              <c16:uniqueId val="{00000001-A22E-4260-BBA3-4A130F1EFAE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-8.2100000000000009</c:v>
                </c:pt>
                <c:pt idx="1">
                  <c:v>2.44</c:v>
                </c:pt>
                <c:pt idx="2">
                  <c:v>-19.57</c:v>
                </c:pt>
                <c:pt idx="3">
                  <c:v>-11.64</c:v>
                </c:pt>
                <c:pt idx="4">
                  <c:v>6.51</c:v>
                </c:pt>
              </c:numCache>
            </c:numRef>
          </c:val>
          <c:smooth val="0"/>
          <c:extLst>
            <c:ext xmlns:c16="http://schemas.microsoft.com/office/drawing/2014/chart" uri="{C3380CC4-5D6E-409C-BE32-E72D297353CC}">
              <c16:uniqueId val="{00000002-A22E-4260-BBA3-4A130F1EFAE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C5D-43B4-BD05-D5C97989A2C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C5D-43B4-BD05-D5C97989A2C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C5D-43B4-BD05-D5C97989A2C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C5D-43B4-BD05-D5C97989A2C9}"/>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6C5D-43B4-BD05-D5C97989A2C9}"/>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0.06</c:v>
                </c:pt>
                <c:pt idx="2">
                  <c:v>#N/A</c:v>
                </c:pt>
                <c:pt idx="3">
                  <c:v>0.06</c:v>
                </c:pt>
                <c:pt idx="4">
                  <c:v>#N/A</c:v>
                </c:pt>
                <c:pt idx="5">
                  <c:v>0.06</c:v>
                </c:pt>
                <c:pt idx="6">
                  <c:v>#N/A</c:v>
                </c:pt>
                <c:pt idx="7">
                  <c:v>0.04</c:v>
                </c:pt>
                <c:pt idx="8">
                  <c:v>#N/A</c:v>
                </c:pt>
                <c:pt idx="9">
                  <c:v>0.05</c:v>
                </c:pt>
              </c:numCache>
            </c:numRef>
          </c:val>
          <c:extLst>
            <c:ext xmlns:c16="http://schemas.microsoft.com/office/drawing/2014/chart" uri="{C3380CC4-5D6E-409C-BE32-E72D297353CC}">
              <c16:uniqueId val="{00000005-6C5D-43B4-BD05-D5C97989A2C9}"/>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1.88</c:v>
                </c:pt>
                <c:pt idx="2">
                  <c:v>#N/A</c:v>
                </c:pt>
                <c:pt idx="3">
                  <c:v>1.07</c:v>
                </c:pt>
                <c:pt idx="4">
                  <c:v>#N/A</c:v>
                </c:pt>
                <c:pt idx="5">
                  <c:v>1.61</c:v>
                </c:pt>
                <c:pt idx="6">
                  <c:v>#N/A</c:v>
                </c:pt>
                <c:pt idx="7">
                  <c:v>2.5499999999999998</c:v>
                </c:pt>
                <c:pt idx="8">
                  <c:v>#N/A</c:v>
                </c:pt>
                <c:pt idx="9">
                  <c:v>2.52</c:v>
                </c:pt>
              </c:numCache>
            </c:numRef>
          </c:val>
          <c:extLst>
            <c:ext xmlns:c16="http://schemas.microsoft.com/office/drawing/2014/chart" uri="{C3380CC4-5D6E-409C-BE32-E72D297353CC}">
              <c16:uniqueId val="{00000006-6C5D-43B4-BD05-D5C97989A2C9}"/>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3.18</c:v>
                </c:pt>
                <c:pt idx="2">
                  <c:v>#N/A</c:v>
                </c:pt>
                <c:pt idx="3">
                  <c:v>5.0199999999999996</c:v>
                </c:pt>
                <c:pt idx="4">
                  <c:v>#N/A</c:v>
                </c:pt>
                <c:pt idx="5">
                  <c:v>5.21</c:v>
                </c:pt>
                <c:pt idx="6">
                  <c:v>#N/A</c:v>
                </c:pt>
                <c:pt idx="7">
                  <c:v>7.08</c:v>
                </c:pt>
                <c:pt idx="8">
                  <c:v>#N/A</c:v>
                </c:pt>
                <c:pt idx="9">
                  <c:v>2.82</c:v>
                </c:pt>
              </c:numCache>
            </c:numRef>
          </c:val>
          <c:extLst>
            <c:ext xmlns:c16="http://schemas.microsoft.com/office/drawing/2014/chart" uri="{C3380CC4-5D6E-409C-BE32-E72D297353CC}">
              <c16:uniqueId val="{00000007-6C5D-43B4-BD05-D5C97989A2C9}"/>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3.79</c:v>
                </c:pt>
                <c:pt idx="2">
                  <c:v>#N/A</c:v>
                </c:pt>
                <c:pt idx="3">
                  <c:v>5.52</c:v>
                </c:pt>
                <c:pt idx="4">
                  <c:v>#N/A</c:v>
                </c:pt>
                <c:pt idx="5">
                  <c:v>5.34</c:v>
                </c:pt>
                <c:pt idx="6">
                  <c:v>#N/A</c:v>
                </c:pt>
                <c:pt idx="7">
                  <c:v>5.53</c:v>
                </c:pt>
                <c:pt idx="8">
                  <c:v>#N/A</c:v>
                </c:pt>
                <c:pt idx="9">
                  <c:v>3.01</c:v>
                </c:pt>
              </c:numCache>
            </c:numRef>
          </c:val>
          <c:extLst>
            <c:ext xmlns:c16="http://schemas.microsoft.com/office/drawing/2014/chart" uri="{C3380CC4-5D6E-409C-BE32-E72D297353CC}">
              <c16:uniqueId val="{00000008-6C5D-43B4-BD05-D5C97989A2C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9.4700000000000006</c:v>
                </c:pt>
                <c:pt idx="2">
                  <c:v>#N/A</c:v>
                </c:pt>
                <c:pt idx="3">
                  <c:v>13.45</c:v>
                </c:pt>
                <c:pt idx="4">
                  <c:v>#N/A</c:v>
                </c:pt>
                <c:pt idx="5">
                  <c:v>16.09</c:v>
                </c:pt>
                <c:pt idx="6">
                  <c:v>#N/A</c:v>
                </c:pt>
                <c:pt idx="7">
                  <c:v>12.85</c:v>
                </c:pt>
                <c:pt idx="8">
                  <c:v>#N/A</c:v>
                </c:pt>
                <c:pt idx="9">
                  <c:v>20.2</c:v>
                </c:pt>
              </c:numCache>
            </c:numRef>
          </c:val>
          <c:extLst>
            <c:ext xmlns:c16="http://schemas.microsoft.com/office/drawing/2014/chart" uri="{C3380CC4-5D6E-409C-BE32-E72D297353CC}">
              <c16:uniqueId val="{00000009-6C5D-43B4-BD05-D5C97989A2C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628</c:v>
                </c:pt>
                <c:pt idx="5">
                  <c:v>659</c:v>
                </c:pt>
                <c:pt idx="8">
                  <c:v>680</c:v>
                </c:pt>
                <c:pt idx="11">
                  <c:v>627</c:v>
                </c:pt>
                <c:pt idx="14">
                  <c:v>622</c:v>
                </c:pt>
              </c:numCache>
            </c:numRef>
          </c:val>
          <c:extLst>
            <c:ext xmlns:c16="http://schemas.microsoft.com/office/drawing/2014/chart" uri="{C3380CC4-5D6E-409C-BE32-E72D297353CC}">
              <c16:uniqueId val="{00000000-8DD6-4950-BBBA-574CE4B6386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DD6-4950-BBBA-574CE4B6386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DD6-4950-BBBA-574CE4B6386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20</c:v>
                </c:pt>
                <c:pt idx="6">
                  <c:v>6</c:v>
                </c:pt>
                <c:pt idx="9">
                  <c:v>22</c:v>
                </c:pt>
                <c:pt idx="12">
                  <c:v>25</c:v>
                </c:pt>
              </c:numCache>
            </c:numRef>
          </c:val>
          <c:extLst>
            <c:ext xmlns:c16="http://schemas.microsoft.com/office/drawing/2014/chart" uri="{C3380CC4-5D6E-409C-BE32-E72D297353CC}">
              <c16:uniqueId val="{00000003-8DD6-4950-BBBA-574CE4B6386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4-8DD6-4950-BBBA-574CE4B6386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DD6-4950-BBBA-574CE4B6386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DD6-4950-BBBA-574CE4B6386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792</c:v>
                </c:pt>
                <c:pt idx="3">
                  <c:v>745</c:v>
                </c:pt>
                <c:pt idx="6">
                  <c:v>836</c:v>
                </c:pt>
                <c:pt idx="9">
                  <c:v>788</c:v>
                </c:pt>
                <c:pt idx="12">
                  <c:v>772</c:v>
                </c:pt>
              </c:numCache>
            </c:numRef>
          </c:val>
          <c:extLst>
            <c:ext xmlns:c16="http://schemas.microsoft.com/office/drawing/2014/chart" uri="{C3380CC4-5D6E-409C-BE32-E72D297353CC}">
              <c16:uniqueId val="{00000007-8DD6-4950-BBBA-574CE4B6386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165</c:v>
                </c:pt>
                <c:pt idx="2">
                  <c:v>#N/A</c:v>
                </c:pt>
                <c:pt idx="3">
                  <c:v>#N/A</c:v>
                </c:pt>
                <c:pt idx="4">
                  <c:v>107</c:v>
                </c:pt>
                <c:pt idx="5">
                  <c:v>#N/A</c:v>
                </c:pt>
                <c:pt idx="6">
                  <c:v>#N/A</c:v>
                </c:pt>
                <c:pt idx="7">
                  <c:v>163</c:v>
                </c:pt>
                <c:pt idx="8">
                  <c:v>#N/A</c:v>
                </c:pt>
                <c:pt idx="9">
                  <c:v>#N/A</c:v>
                </c:pt>
                <c:pt idx="10">
                  <c:v>184</c:v>
                </c:pt>
                <c:pt idx="11">
                  <c:v>#N/A</c:v>
                </c:pt>
                <c:pt idx="12">
                  <c:v>#N/A</c:v>
                </c:pt>
                <c:pt idx="13">
                  <c:v>176</c:v>
                </c:pt>
                <c:pt idx="14">
                  <c:v>#N/A</c:v>
                </c:pt>
              </c:numCache>
            </c:numRef>
          </c:val>
          <c:smooth val="0"/>
          <c:extLst>
            <c:ext xmlns:c16="http://schemas.microsoft.com/office/drawing/2014/chart" uri="{C3380CC4-5D6E-409C-BE32-E72D297353CC}">
              <c16:uniqueId val="{00000008-8DD6-4950-BBBA-574CE4B6386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5877</c:v>
                </c:pt>
                <c:pt idx="5">
                  <c:v>5613</c:v>
                </c:pt>
                <c:pt idx="8">
                  <c:v>6993</c:v>
                </c:pt>
                <c:pt idx="11">
                  <c:v>7797</c:v>
                </c:pt>
                <c:pt idx="14">
                  <c:v>7904</c:v>
                </c:pt>
              </c:numCache>
            </c:numRef>
          </c:val>
          <c:extLst>
            <c:ext xmlns:c16="http://schemas.microsoft.com/office/drawing/2014/chart" uri="{C3380CC4-5D6E-409C-BE32-E72D297353CC}">
              <c16:uniqueId val="{00000000-0FA0-4A53-9F03-9D675E0F012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0FA0-4A53-9F03-9D675E0F012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1617</c:v>
                </c:pt>
                <c:pt idx="5">
                  <c:v>1613</c:v>
                </c:pt>
                <c:pt idx="8">
                  <c:v>1054</c:v>
                </c:pt>
                <c:pt idx="11">
                  <c:v>1364</c:v>
                </c:pt>
                <c:pt idx="14">
                  <c:v>1681</c:v>
                </c:pt>
              </c:numCache>
            </c:numRef>
          </c:val>
          <c:extLst>
            <c:ext xmlns:c16="http://schemas.microsoft.com/office/drawing/2014/chart" uri="{C3380CC4-5D6E-409C-BE32-E72D297353CC}">
              <c16:uniqueId val="{00000002-0FA0-4A53-9F03-9D675E0F012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FA0-4A53-9F03-9D675E0F012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FA0-4A53-9F03-9D675E0F012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FA0-4A53-9F03-9D675E0F012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1146</c:v>
                </c:pt>
                <c:pt idx="3">
                  <c:v>1078</c:v>
                </c:pt>
                <c:pt idx="6">
                  <c:v>934</c:v>
                </c:pt>
                <c:pt idx="9">
                  <c:v>926</c:v>
                </c:pt>
                <c:pt idx="12">
                  <c:v>867</c:v>
                </c:pt>
              </c:numCache>
            </c:numRef>
          </c:val>
          <c:extLst>
            <c:ext xmlns:c16="http://schemas.microsoft.com/office/drawing/2014/chart" uri="{C3380CC4-5D6E-409C-BE32-E72D297353CC}">
              <c16:uniqueId val="{00000006-0FA0-4A53-9F03-9D675E0F012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159</c:v>
                </c:pt>
                <c:pt idx="3">
                  <c:v>141</c:v>
                </c:pt>
                <c:pt idx="6">
                  <c:v>214</c:v>
                </c:pt>
                <c:pt idx="9">
                  <c:v>190</c:v>
                </c:pt>
                <c:pt idx="12">
                  <c:v>165</c:v>
                </c:pt>
              </c:numCache>
            </c:numRef>
          </c:val>
          <c:extLst>
            <c:ext xmlns:c16="http://schemas.microsoft.com/office/drawing/2014/chart" uri="{C3380CC4-5D6E-409C-BE32-E72D297353CC}">
              <c16:uniqueId val="{00000007-0FA0-4A53-9F03-9D675E0F012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11</c:v>
                </c:pt>
                <c:pt idx="3">
                  <c:v>13</c:v>
                </c:pt>
                <c:pt idx="6">
                  <c:v>11</c:v>
                </c:pt>
                <c:pt idx="9">
                  <c:v>10</c:v>
                </c:pt>
                <c:pt idx="12">
                  <c:v>13</c:v>
                </c:pt>
              </c:numCache>
            </c:numRef>
          </c:val>
          <c:extLst>
            <c:ext xmlns:c16="http://schemas.microsoft.com/office/drawing/2014/chart" uri="{C3380CC4-5D6E-409C-BE32-E72D297353CC}">
              <c16:uniqueId val="{00000008-0FA0-4A53-9F03-9D675E0F012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FA0-4A53-9F03-9D675E0F012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7361</c:v>
                </c:pt>
                <c:pt idx="3">
                  <c:v>7170</c:v>
                </c:pt>
                <c:pt idx="6">
                  <c:v>8580</c:v>
                </c:pt>
                <c:pt idx="9">
                  <c:v>9535</c:v>
                </c:pt>
                <c:pt idx="12">
                  <c:v>10205</c:v>
                </c:pt>
              </c:numCache>
            </c:numRef>
          </c:val>
          <c:extLst>
            <c:ext xmlns:c16="http://schemas.microsoft.com/office/drawing/2014/chart" uri="{C3380CC4-5D6E-409C-BE32-E72D297353CC}">
              <c16:uniqueId val="{0000000A-0FA0-4A53-9F03-9D675E0F012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1182</c:v>
                </c:pt>
                <c:pt idx="2">
                  <c:v>#N/A</c:v>
                </c:pt>
                <c:pt idx="3">
                  <c:v>#N/A</c:v>
                </c:pt>
                <c:pt idx="4">
                  <c:v>1176</c:v>
                </c:pt>
                <c:pt idx="5">
                  <c:v>#N/A</c:v>
                </c:pt>
                <c:pt idx="6">
                  <c:v>#N/A</c:v>
                </c:pt>
                <c:pt idx="7">
                  <c:v>1692</c:v>
                </c:pt>
                <c:pt idx="8">
                  <c:v>#N/A</c:v>
                </c:pt>
                <c:pt idx="9">
                  <c:v>#N/A</c:v>
                </c:pt>
                <c:pt idx="10">
                  <c:v>1501</c:v>
                </c:pt>
                <c:pt idx="11">
                  <c:v>#N/A</c:v>
                </c:pt>
                <c:pt idx="12">
                  <c:v>#N/A</c:v>
                </c:pt>
                <c:pt idx="13">
                  <c:v>1664</c:v>
                </c:pt>
                <c:pt idx="14">
                  <c:v>#N/A</c:v>
                </c:pt>
              </c:numCache>
            </c:numRef>
          </c:val>
          <c:smooth val="0"/>
          <c:extLst>
            <c:ext xmlns:c16="http://schemas.microsoft.com/office/drawing/2014/chart" uri="{C3380CC4-5D6E-409C-BE32-E72D297353CC}">
              <c16:uniqueId val="{0000000B-0FA0-4A53-9F03-9D675E0F012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687</c:v>
                </c:pt>
                <c:pt idx="1">
                  <c:v>687</c:v>
                </c:pt>
                <c:pt idx="2">
                  <c:v>876</c:v>
                </c:pt>
              </c:numCache>
            </c:numRef>
          </c:val>
          <c:extLst>
            <c:ext xmlns:c16="http://schemas.microsoft.com/office/drawing/2014/chart" uri="{C3380CC4-5D6E-409C-BE32-E72D297353CC}">
              <c16:uniqueId val="{00000000-73E1-45E8-A34F-79CAA0298AD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60</c:v>
                </c:pt>
                <c:pt idx="1">
                  <c:v>61</c:v>
                </c:pt>
                <c:pt idx="2">
                  <c:v>61</c:v>
                </c:pt>
              </c:numCache>
            </c:numRef>
          </c:val>
          <c:extLst>
            <c:ext xmlns:c16="http://schemas.microsoft.com/office/drawing/2014/chart" uri="{C3380CC4-5D6E-409C-BE32-E72D297353CC}">
              <c16:uniqueId val="{00000001-73E1-45E8-A34F-79CAA0298AD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169</c:v>
                </c:pt>
                <c:pt idx="1">
                  <c:v>409</c:v>
                </c:pt>
                <c:pt idx="2">
                  <c:v>677</c:v>
                </c:pt>
              </c:numCache>
            </c:numRef>
          </c:val>
          <c:extLst>
            <c:ext xmlns:c16="http://schemas.microsoft.com/office/drawing/2014/chart" uri="{C3380CC4-5D6E-409C-BE32-E72D297353CC}">
              <c16:uniqueId val="{00000002-73E1-45E8-A34F-79CAA0298AD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熊本県甲佐町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10,654
10,590
57.93
10,139,794
9,320,131
691,258
3,421,960
10,204,610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町内に中心となる産業がないため財政基盤が弱く、類似団体平均を大きく下回っている。平成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個人町民税について</a:t>
          </a:r>
          <a:r>
            <a:rPr kumimoji="1" lang="ja-JP" altLang="ja-JP" sz="1100">
              <a:solidFill>
                <a:schemeClr val="dk1"/>
              </a:solidFill>
              <a:effectLst/>
              <a:latin typeface="+mn-lt"/>
              <a:ea typeface="+mn-ea"/>
              <a:cs typeface="+mn-cs"/>
            </a:rPr>
            <a:t>震災</a:t>
          </a:r>
          <a:r>
            <a:rPr kumimoji="1" lang="ja-JP" altLang="en-US" sz="1100">
              <a:solidFill>
                <a:schemeClr val="dk1"/>
              </a:solidFill>
              <a:effectLst/>
              <a:latin typeface="+mn-lt"/>
              <a:ea typeface="+mn-ea"/>
              <a:cs typeface="+mn-cs"/>
            </a:rPr>
            <a:t>に係る雑損控除の繰越期間の終了などにより前年度と比べ</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36,200</a:t>
          </a:r>
          <a:r>
            <a:rPr kumimoji="1" lang="ja-JP" altLang="ja-JP" sz="1100">
              <a:solidFill>
                <a:schemeClr val="dk1"/>
              </a:solidFill>
              <a:effectLst/>
              <a:latin typeface="+mn-lt"/>
              <a:ea typeface="+mn-ea"/>
              <a:cs typeface="+mn-cs"/>
            </a:rPr>
            <a:t>千円増収と</a:t>
          </a:r>
          <a:r>
            <a:rPr kumimoji="1" lang="ja-JP" altLang="en-US" sz="1100">
              <a:solidFill>
                <a:schemeClr val="dk1"/>
              </a:solidFill>
              <a:effectLst/>
              <a:latin typeface="+mn-lt"/>
              <a:ea typeface="+mn-ea"/>
              <a:cs typeface="+mn-cs"/>
            </a:rPr>
            <a:t>なったが、</a:t>
          </a:r>
          <a:r>
            <a:rPr kumimoji="1" lang="ja-JP" altLang="ja-JP" sz="1100">
              <a:solidFill>
                <a:schemeClr val="dk1"/>
              </a:solidFill>
              <a:effectLst/>
              <a:latin typeface="+mn-lt"/>
              <a:ea typeface="+mn-ea"/>
              <a:cs typeface="+mn-cs"/>
            </a:rPr>
            <a:t>町民税全体では震災前（平成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は届かない状況である。今後も大幅な増収は見込めないため、行財政改革による経費削減を引き続き実施するとともに、税収の徴収率強化（対前年度比プラス目標）の取組みを行い収入の確保に努め、財政基盤の強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42938</xdr:rowOff>
    </xdr:from>
    <xdr:to>
      <xdr:col>23</xdr:col>
      <xdr:colOff>133350</xdr:colOff>
      <xdr:row>44</xdr:row>
      <xdr:rowOff>84667</xdr:rowOff>
    </xdr:to>
    <xdr:cxnSp macro="">
      <xdr:nvCxnSpPr>
        <xdr:cNvPr id="65" name="直線コネクタ 64"/>
        <xdr:cNvCxnSpPr/>
      </xdr:nvCxnSpPr>
      <xdr:spPr>
        <a:xfrm flipV="1">
          <a:off x="4953000" y="621513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129315</xdr:rowOff>
    </xdr:from>
    <xdr:ext cx="762000" cy="259045"/>
    <xdr:sp macro="" textlink="">
      <xdr:nvSpPr>
        <xdr:cNvPr id="68" name="財政力最大値テキスト"/>
        <xdr:cNvSpPr txBox="1"/>
      </xdr:nvSpPr>
      <xdr:spPr>
        <a:xfrm>
          <a:off x="5041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42938</xdr:rowOff>
    </xdr:from>
    <xdr:to>
      <xdr:col>24</xdr:col>
      <xdr:colOff>12700</xdr:colOff>
      <xdr:row>36</xdr:row>
      <xdr:rowOff>42938</xdr:rowOff>
    </xdr:to>
    <xdr:cxnSp macro="">
      <xdr:nvCxnSpPr>
        <xdr:cNvPr id="69" name="直線コネクタ 68"/>
        <xdr:cNvCxnSpPr/>
      </xdr:nvCxnSpPr>
      <xdr:spPr>
        <a:xfrm>
          <a:off x="4864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118231</xdr:rowOff>
    </xdr:from>
    <xdr:to>
      <xdr:col>23</xdr:col>
      <xdr:colOff>133350</xdr:colOff>
      <xdr:row>43</xdr:row>
      <xdr:rowOff>129722</xdr:rowOff>
    </xdr:to>
    <xdr:cxnSp macro="">
      <xdr:nvCxnSpPr>
        <xdr:cNvPr id="70" name="直線コネクタ 69"/>
        <xdr:cNvCxnSpPr/>
      </xdr:nvCxnSpPr>
      <xdr:spPr>
        <a:xfrm flipV="1">
          <a:off x="4114800" y="749058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60070</xdr:rowOff>
    </xdr:from>
    <xdr:ext cx="762000" cy="259045"/>
    <xdr:sp macro="" textlink="">
      <xdr:nvSpPr>
        <xdr:cNvPr id="71" name="財政力平均値テキスト"/>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72" name="フローチャート: 判断 71"/>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129722</xdr:rowOff>
    </xdr:to>
    <xdr:cxnSp macro="">
      <xdr:nvCxnSpPr>
        <xdr:cNvPr id="73" name="直線コネクタ 72"/>
        <xdr:cNvCxnSpPr/>
      </xdr:nvCxnSpPr>
      <xdr:spPr>
        <a:xfrm>
          <a:off x="3225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32052</xdr:rowOff>
    </xdr:from>
    <xdr:to>
      <xdr:col>19</xdr:col>
      <xdr:colOff>184150</xdr:colOff>
      <xdr:row>42</xdr:row>
      <xdr:rowOff>133652</xdr:rowOff>
    </xdr:to>
    <xdr:sp macro="" textlink="">
      <xdr:nvSpPr>
        <xdr:cNvPr id="74" name="フローチャート: 判断 73"/>
        <xdr:cNvSpPr/>
      </xdr:nvSpPr>
      <xdr:spPr>
        <a:xfrm>
          <a:off x="4064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143829</xdr:rowOff>
    </xdr:from>
    <xdr:ext cx="736600" cy="259045"/>
    <xdr:sp macro="" textlink="">
      <xdr:nvSpPr>
        <xdr:cNvPr id="75" name="テキスト ボックス 74"/>
        <xdr:cNvSpPr txBox="1"/>
      </xdr:nvSpPr>
      <xdr:spPr>
        <a:xfrm>
          <a:off x="3733800" y="700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141212</xdr:rowOff>
    </xdr:to>
    <xdr:cxnSp macro="">
      <xdr:nvCxnSpPr>
        <xdr:cNvPr id="76" name="直線コネクタ 75"/>
        <xdr:cNvCxnSpPr/>
      </xdr:nvCxnSpPr>
      <xdr:spPr>
        <a:xfrm flipV="1">
          <a:off x="2336800" y="75020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155320</xdr:rowOff>
    </xdr:from>
    <xdr:ext cx="762000" cy="259045"/>
    <xdr:sp macro="" textlink="">
      <xdr:nvSpPr>
        <xdr:cNvPr id="78" name="テキスト ボックス 77"/>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141212</xdr:rowOff>
    </xdr:from>
    <xdr:to>
      <xdr:col>11</xdr:col>
      <xdr:colOff>31750</xdr:colOff>
      <xdr:row>43</xdr:row>
      <xdr:rowOff>152702</xdr:rowOff>
    </xdr:to>
    <xdr:cxnSp macro="">
      <xdr:nvCxnSpPr>
        <xdr:cNvPr id="79" name="直線コネクタ 78"/>
        <xdr:cNvCxnSpPr/>
      </xdr:nvCxnSpPr>
      <xdr:spPr>
        <a:xfrm flipV="1">
          <a:off x="1447800" y="75135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6851</xdr:rowOff>
    </xdr:from>
    <xdr:ext cx="762000" cy="259045"/>
    <xdr:sp macro="" textlink="">
      <xdr:nvSpPr>
        <xdr:cNvPr id="81" name="テキスト ボックス 80"/>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18342</xdr:rowOff>
    </xdr:from>
    <xdr:ext cx="762000" cy="259045"/>
    <xdr:sp macro="" textlink="">
      <xdr:nvSpPr>
        <xdr:cNvPr id="83" name="テキスト ボックス 82"/>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67431</xdr:rowOff>
    </xdr:from>
    <xdr:to>
      <xdr:col>23</xdr:col>
      <xdr:colOff>184150</xdr:colOff>
      <xdr:row>43</xdr:row>
      <xdr:rowOff>169031</xdr:rowOff>
    </xdr:to>
    <xdr:sp macro="" textlink="">
      <xdr:nvSpPr>
        <xdr:cNvPr id="89" name="楕円 88"/>
        <xdr:cNvSpPr/>
      </xdr:nvSpPr>
      <xdr:spPr>
        <a:xfrm>
          <a:off x="49022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39508</xdr:rowOff>
    </xdr:from>
    <xdr:ext cx="762000" cy="259045"/>
    <xdr:sp macro="" textlink="">
      <xdr:nvSpPr>
        <xdr:cNvPr id="90" name="財政力該当値テキスト"/>
        <xdr:cNvSpPr txBox="1"/>
      </xdr:nvSpPr>
      <xdr:spPr>
        <a:xfrm>
          <a:off x="5041900" y="741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1" name="楕円 90"/>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2" name="テキスト ボックス 91"/>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3" name="楕円 92"/>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4" name="テキスト ボックス 93"/>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90412</xdr:rowOff>
    </xdr:from>
    <xdr:to>
      <xdr:col>11</xdr:col>
      <xdr:colOff>82550</xdr:colOff>
      <xdr:row>44</xdr:row>
      <xdr:rowOff>20562</xdr:rowOff>
    </xdr:to>
    <xdr:sp macro="" textlink="">
      <xdr:nvSpPr>
        <xdr:cNvPr id="95" name="楕円 94"/>
        <xdr:cNvSpPr/>
      </xdr:nvSpPr>
      <xdr:spPr>
        <a:xfrm>
          <a:off x="2286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5339</xdr:rowOff>
    </xdr:from>
    <xdr:ext cx="762000" cy="259045"/>
    <xdr:sp macro="" textlink="">
      <xdr:nvSpPr>
        <xdr:cNvPr id="96" name="テキスト ボックス 95"/>
        <xdr:cNvSpPr txBox="1"/>
      </xdr:nvSpPr>
      <xdr:spPr>
        <a:xfrm>
          <a:off x="1955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101902</xdr:rowOff>
    </xdr:from>
    <xdr:to>
      <xdr:col>7</xdr:col>
      <xdr:colOff>31750</xdr:colOff>
      <xdr:row>44</xdr:row>
      <xdr:rowOff>32052</xdr:rowOff>
    </xdr:to>
    <xdr:sp macro="" textlink="">
      <xdr:nvSpPr>
        <xdr:cNvPr id="97" name="楕円 96"/>
        <xdr:cNvSpPr/>
      </xdr:nvSpPr>
      <xdr:spPr>
        <a:xfrm>
          <a:off x="1397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16829</xdr:rowOff>
    </xdr:from>
    <xdr:ext cx="762000" cy="259045"/>
    <xdr:sp macro="" textlink="">
      <xdr:nvSpPr>
        <xdr:cNvPr id="98" name="テキスト ボックス 97"/>
        <xdr:cNvSpPr txBox="1"/>
      </xdr:nvSpPr>
      <xdr:spPr>
        <a:xfrm>
          <a:off x="1066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類似団体平均と比較して</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ポイント下回っており、前年度と</a:t>
          </a:r>
          <a:r>
            <a:rPr kumimoji="1" lang="ja-JP" altLang="en-US" sz="1100">
              <a:solidFill>
                <a:schemeClr val="dk1"/>
              </a:solidFill>
              <a:effectLst/>
              <a:latin typeface="+mn-lt"/>
              <a:ea typeface="+mn-ea"/>
              <a:cs typeface="+mn-cs"/>
            </a:rPr>
            <a:t>同</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で推移している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近年では、</a:t>
          </a:r>
          <a:r>
            <a:rPr kumimoji="1" lang="ja-JP" altLang="ja-JP" sz="1100">
              <a:solidFill>
                <a:schemeClr val="dk1"/>
              </a:solidFill>
              <a:effectLst/>
              <a:latin typeface="+mn-lt"/>
              <a:ea typeface="+mn-ea"/>
              <a:cs typeface="+mn-cs"/>
            </a:rPr>
            <a:t>扶助費について利用者増等による介護給付・訓練等給付費の増加</a:t>
          </a:r>
          <a:r>
            <a:rPr kumimoji="1" lang="ja-JP" altLang="en-US" sz="1100">
              <a:solidFill>
                <a:schemeClr val="dk1"/>
              </a:solidFill>
              <a:effectLst/>
              <a:latin typeface="+mn-lt"/>
              <a:ea typeface="+mn-ea"/>
              <a:cs typeface="+mn-cs"/>
            </a:rPr>
            <a:t>しており、今後も</a:t>
          </a:r>
          <a:r>
            <a:rPr kumimoji="1" lang="ja-JP" altLang="ja-JP" sz="1100">
              <a:solidFill>
                <a:schemeClr val="dk1"/>
              </a:solidFill>
              <a:effectLst/>
              <a:latin typeface="+mn-lt"/>
              <a:ea typeface="+mn-ea"/>
              <a:cs typeface="+mn-cs"/>
            </a:rPr>
            <a:t>、扶助費の増加が見込まれ</a:t>
          </a:r>
          <a:r>
            <a:rPr kumimoji="1" lang="ja-JP" altLang="en-US" sz="1100">
              <a:solidFill>
                <a:schemeClr val="dk1"/>
              </a:solidFill>
              <a:effectLst/>
              <a:latin typeface="+mn-lt"/>
              <a:ea typeface="+mn-ea"/>
              <a:cs typeface="+mn-cs"/>
            </a:rPr>
            <a:t>るため、比率</a:t>
          </a:r>
          <a:r>
            <a:rPr kumimoji="1" lang="ja-JP" altLang="ja-JP" sz="1100">
              <a:solidFill>
                <a:schemeClr val="dk1"/>
              </a:solidFill>
              <a:effectLst/>
              <a:latin typeface="+mn-lt"/>
              <a:ea typeface="+mn-ea"/>
              <a:cs typeface="+mn-cs"/>
            </a:rPr>
            <a:t>の上昇を抑えるために、行財政改革</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の実施によりその他の経常経費の精査等を行い削減を図る。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17272</xdr:rowOff>
    </xdr:to>
    <xdr:cxnSp macro="">
      <xdr:nvCxnSpPr>
        <xdr:cNvPr id="126" name="直線コネクタ 125"/>
        <xdr:cNvCxnSpPr/>
      </xdr:nvCxnSpPr>
      <xdr:spPr>
        <a:xfrm flipV="1">
          <a:off x="4953000" y="9926320"/>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9"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0" name="直線コネクタ 129"/>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143256</xdr:rowOff>
    </xdr:from>
    <xdr:to>
      <xdr:col>23</xdr:col>
      <xdr:colOff>133350</xdr:colOff>
      <xdr:row>63</xdr:row>
      <xdr:rowOff>143256</xdr:rowOff>
    </xdr:to>
    <xdr:cxnSp macro="">
      <xdr:nvCxnSpPr>
        <xdr:cNvPr id="131" name="直線コネクタ 130"/>
        <xdr:cNvCxnSpPr/>
      </xdr:nvCxnSpPr>
      <xdr:spPr>
        <a:xfrm>
          <a:off x="4114800" y="109446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103141</xdr:rowOff>
    </xdr:from>
    <xdr:ext cx="762000" cy="259045"/>
    <xdr:sp macro="" textlink="">
      <xdr:nvSpPr>
        <xdr:cNvPr id="132" name="財政構造の弾力性平均値テキスト"/>
        <xdr:cNvSpPr txBox="1"/>
      </xdr:nvSpPr>
      <xdr:spPr>
        <a:xfrm>
          <a:off x="5041900" y="1090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131064</xdr:rowOff>
    </xdr:from>
    <xdr:to>
      <xdr:col>23</xdr:col>
      <xdr:colOff>184150</xdr:colOff>
      <xdr:row>64</xdr:row>
      <xdr:rowOff>61214</xdr:rowOff>
    </xdr:to>
    <xdr:sp macro="" textlink="">
      <xdr:nvSpPr>
        <xdr:cNvPr id="133" name="フローチャート: 判断 132"/>
        <xdr:cNvSpPr/>
      </xdr:nvSpPr>
      <xdr:spPr>
        <a:xfrm>
          <a:off x="49022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123952</xdr:rowOff>
    </xdr:from>
    <xdr:to>
      <xdr:col>19</xdr:col>
      <xdr:colOff>133350</xdr:colOff>
      <xdr:row>63</xdr:row>
      <xdr:rowOff>143256</xdr:rowOff>
    </xdr:to>
    <xdr:cxnSp macro="">
      <xdr:nvCxnSpPr>
        <xdr:cNvPr id="134" name="直線コネクタ 133"/>
        <xdr:cNvCxnSpPr/>
      </xdr:nvCxnSpPr>
      <xdr:spPr>
        <a:xfrm>
          <a:off x="3225800" y="1092530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106934</xdr:rowOff>
    </xdr:from>
    <xdr:to>
      <xdr:col>19</xdr:col>
      <xdr:colOff>184150</xdr:colOff>
      <xdr:row>64</xdr:row>
      <xdr:rowOff>37084</xdr:rowOff>
    </xdr:to>
    <xdr:sp macro="" textlink="">
      <xdr:nvSpPr>
        <xdr:cNvPr id="135" name="フローチャート: 判断 134"/>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21861</xdr:rowOff>
    </xdr:from>
    <xdr:ext cx="736600" cy="259045"/>
    <xdr:sp macro="" textlink="">
      <xdr:nvSpPr>
        <xdr:cNvPr id="136" name="テキスト ボックス 135"/>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5842</xdr:rowOff>
    </xdr:from>
    <xdr:to>
      <xdr:col>15</xdr:col>
      <xdr:colOff>82550</xdr:colOff>
      <xdr:row>63</xdr:row>
      <xdr:rowOff>123952</xdr:rowOff>
    </xdr:to>
    <xdr:cxnSp macro="">
      <xdr:nvCxnSpPr>
        <xdr:cNvPr id="137" name="直線コネクタ 136"/>
        <xdr:cNvCxnSpPr/>
      </xdr:nvCxnSpPr>
      <xdr:spPr>
        <a:xfrm>
          <a:off x="2336800" y="10635742"/>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8" name="フローチャート: 判断 137"/>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39" name="テキスト ボックス 138"/>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5842</xdr:rowOff>
    </xdr:from>
    <xdr:to>
      <xdr:col>11</xdr:col>
      <xdr:colOff>31750</xdr:colOff>
      <xdr:row>63</xdr:row>
      <xdr:rowOff>119126</xdr:rowOff>
    </xdr:to>
    <xdr:cxnSp macro="">
      <xdr:nvCxnSpPr>
        <xdr:cNvPr id="140" name="直線コネクタ 139"/>
        <xdr:cNvCxnSpPr/>
      </xdr:nvCxnSpPr>
      <xdr:spPr>
        <a:xfrm flipV="1">
          <a:off x="1447800" y="10635742"/>
          <a:ext cx="889000" cy="28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94996</xdr:rowOff>
    </xdr:from>
    <xdr:to>
      <xdr:col>11</xdr:col>
      <xdr:colOff>82550</xdr:colOff>
      <xdr:row>63</xdr:row>
      <xdr:rowOff>25146</xdr:rowOff>
    </xdr:to>
    <xdr:sp macro="" textlink="">
      <xdr:nvSpPr>
        <xdr:cNvPr id="141" name="フローチャート: 判断 140"/>
        <xdr:cNvSpPr/>
      </xdr:nvSpPr>
      <xdr:spPr>
        <a:xfrm>
          <a:off x="2286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9923</xdr:rowOff>
    </xdr:from>
    <xdr:ext cx="762000" cy="259045"/>
    <xdr:sp macro="" textlink="">
      <xdr:nvSpPr>
        <xdr:cNvPr id="142" name="テキスト ボックス 141"/>
        <xdr:cNvSpPr txBox="1"/>
      </xdr:nvSpPr>
      <xdr:spPr>
        <a:xfrm>
          <a:off x="1955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34544</xdr:rowOff>
    </xdr:from>
    <xdr:to>
      <xdr:col>7</xdr:col>
      <xdr:colOff>31750</xdr:colOff>
      <xdr:row>63</xdr:row>
      <xdr:rowOff>136144</xdr:rowOff>
    </xdr:to>
    <xdr:sp macro="" textlink="">
      <xdr:nvSpPr>
        <xdr:cNvPr id="143" name="フローチャート: 判断 142"/>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146321</xdr:rowOff>
    </xdr:from>
    <xdr:ext cx="762000" cy="259045"/>
    <xdr:sp macro="" textlink="">
      <xdr:nvSpPr>
        <xdr:cNvPr id="144" name="テキスト ボックス 143"/>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92456</xdr:rowOff>
    </xdr:from>
    <xdr:to>
      <xdr:col>23</xdr:col>
      <xdr:colOff>184150</xdr:colOff>
      <xdr:row>64</xdr:row>
      <xdr:rowOff>22606</xdr:rowOff>
    </xdr:to>
    <xdr:sp macro="" textlink="">
      <xdr:nvSpPr>
        <xdr:cNvPr id="150" name="楕円 149"/>
        <xdr:cNvSpPr/>
      </xdr:nvSpPr>
      <xdr:spPr>
        <a:xfrm>
          <a:off x="49022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108983</xdr:rowOff>
    </xdr:from>
    <xdr:ext cx="762000" cy="259045"/>
    <xdr:sp macro="" textlink="">
      <xdr:nvSpPr>
        <xdr:cNvPr id="151" name="財政構造の弾力性該当値テキスト"/>
        <xdr:cNvSpPr txBox="1"/>
      </xdr:nvSpPr>
      <xdr:spPr>
        <a:xfrm>
          <a:off x="5041900" y="1073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92456</xdr:rowOff>
    </xdr:from>
    <xdr:to>
      <xdr:col>19</xdr:col>
      <xdr:colOff>184150</xdr:colOff>
      <xdr:row>64</xdr:row>
      <xdr:rowOff>22606</xdr:rowOff>
    </xdr:to>
    <xdr:sp macro="" textlink="">
      <xdr:nvSpPr>
        <xdr:cNvPr id="152" name="楕円 151"/>
        <xdr:cNvSpPr/>
      </xdr:nvSpPr>
      <xdr:spPr>
        <a:xfrm>
          <a:off x="4064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32783</xdr:rowOff>
    </xdr:from>
    <xdr:ext cx="736600" cy="259045"/>
    <xdr:sp macro="" textlink="">
      <xdr:nvSpPr>
        <xdr:cNvPr id="153" name="テキスト ボックス 152"/>
        <xdr:cNvSpPr txBox="1"/>
      </xdr:nvSpPr>
      <xdr:spPr>
        <a:xfrm>
          <a:off x="3733800" y="10662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73152</xdr:rowOff>
    </xdr:from>
    <xdr:to>
      <xdr:col>15</xdr:col>
      <xdr:colOff>133350</xdr:colOff>
      <xdr:row>64</xdr:row>
      <xdr:rowOff>3302</xdr:rowOff>
    </xdr:to>
    <xdr:sp macro="" textlink="">
      <xdr:nvSpPr>
        <xdr:cNvPr id="154" name="楕円 153"/>
        <xdr:cNvSpPr/>
      </xdr:nvSpPr>
      <xdr:spPr>
        <a:xfrm>
          <a:off x="3175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159529</xdr:rowOff>
    </xdr:from>
    <xdr:ext cx="762000" cy="259045"/>
    <xdr:sp macro="" textlink="">
      <xdr:nvSpPr>
        <xdr:cNvPr id="155" name="テキスト ボックス 154"/>
        <xdr:cNvSpPr txBox="1"/>
      </xdr:nvSpPr>
      <xdr:spPr>
        <a:xfrm>
          <a:off x="2844800" y="1096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126492</xdr:rowOff>
    </xdr:from>
    <xdr:to>
      <xdr:col>11</xdr:col>
      <xdr:colOff>82550</xdr:colOff>
      <xdr:row>62</xdr:row>
      <xdr:rowOff>56642</xdr:rowOff>
    </xdr:to>
    <xdr:sp macro="" textlink="">
      <xdr:nvSpPr>
        <xdr:cNvPr id="156" name="楕円 155"/>
        <xdr:cNvSpPr/>
      </xdr:nvSpPr>
      <xdr:spPr>
        <a:xfrm>
          <a:off x="2286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66819</xdr:rowOff>
    </xdr:from>
    <xdr:ext cx="762000" cy="259045"/>
    <xdr:sp macro="" textlink="">
      <xdr:nvSpPr>
        <xdr:cNvPr id="157" name="テキスト ボックス 156"/>
        <xdr:cNvSpPr txBox="1"/>
      </xdr:nvSpPr>
      <xdr:spPr>
        <a:xfrm>
          <a:off x="1955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68326</xdr:rowOff>
    </xdr:from>
    <xdr:to>
      <xdr:col>7</xdr:col>
      <xdr:colOff>31750</xdr:colOff>
      <xdr:row>63</xdr:row>
      <xdr:rowOff>169926</xdr:rowOff>
    </xdr:to>
    <xdr:sp macro="" textlink="">
      <xdr:nvSpPr>
        <xdr:cNvPr id="158" name="楕円 157"/>
        <xdr:cNvSpPr/>
      </xdr:nvSpPr>
      <xdr:spPr>
        <a:xfrm>
          <a:off x="1397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154703</xdr:rowOff>
    </xdr:from>
    <xdr:ext cx="762000" cy="259045"/>
    <xdr:sp macro="" textlink="">
      <xdr:nvSpPr>
        <xdr:cNvPr id="159" name="テキスト ボックス 158"/>
        <xdr:cNvSpPr txBox="1"/>
      </xdr:nvSpPr>
      <xdr:spPr>
        <a:xfrm>
          <a:off x="1066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[146,153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a:t>
          </a:r>
          <a:r>
            <a:rPr kumimoji="1" lang="ja-JP" altLang="en-US"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81.6</a:t>
          </a:r>
          <a:r>
            <a:rPr kumimoji="1" lang="ja-JP" altLang="en-US" sz="1100">
              <a:solidFill>
                <a:schemeClr val="dk1"/>
              </a:solidFill>
              <a:effectLst/>
              <a:latin typeface="+mn-lt"/>
              <a:ea typeface="+mn-ea"/>
              <a:cs typeface="+mn-cs"/>
            </a:rPr>
            <a:t>％を占め</a:t>
          </a:r>
          <a:r>
            <a:rPr kumimoji="1" lang="ja-JP" altLang="ja-JP" sz="1100">
              <a:solidFill>
                <a:schemeClr val="dk1"/>
              </a:solidFill>
              <a:effectLst/>
              <a:latin typeface="+mn-lt"/>
              <a:ea typeface="+mn-ea"/>
              <a:cs typeface="+mn-cs"/>
            </a:rPr>
            <a:t>、前年度からは</a:t>
          </a:r>
          <a:r>
            <a:rPr kumimoji="1" lang="en-US" altLang="ja-JP" sz="1100">
              <a:solidFill>
                <a:schemeClr val="dk1"/>
              </a:solidFill>
              <a:effectLst/>
              <a:latin typeface="+mn-lt"/>
              <a:ea typeface="+mn-ea"/>
              <a:cs typeface="+mn-cs"/>
            </a:rPr>
            <a:t>158,366</a:t>
          </a:r>
          <a:r>
            <a:rPr kumimoji="1" lang="ja-JP" altLang="ja-JP" sz="1100">
              <a:solidFill>
                <a:schemeClr val="dk1"/>
              </a:solidFill>
              <a:effectLst/>
              <a:latin typeface="+mn-lt"/>
              <a:ea typeface="+mn-ea"/>
              <a:cs typeface="+mn-cs"/>
            </a:rPr>
            <a:t>円減少した。</a:t>
          </a:r>
          <a:endParaRPr lang="ja-JP" altLang="ja-JP" sz="1400">
            <a:effectLst/>
          </a:endParaRPr>
        </a:p>
        <a:p>
          <a:r>
            <a:rPr kumimoji="1" lang="ja-JP" altLang="ja-JP" sz="1100">
              <a:solidFill>
                <a:schemeClr val="dk1"/>
              </a:solidFill>
              <a:effectLst/>
              <a:latin typeface="+mn-lt"/>
              <a:ea typeface="+mn-ea"/>
              <a:cs typeface="+mn-cs"/>
            </a:rPr>
            <a:t>　前年度から減少になった主な要因としては、人件費については、</a:t>
          </a:r>
          <a:r>
            <a:rPr kumimoji="1" lang="ja-JP" altLang="en-US" sz="1100">
              <a:solidFill>
                <a:schemeClr val="dk1"/>
              </a:solidFill>
              <a:effectLst/>
              <a:latin typeface="+mn-lt"/>
              <a:ea typeface="+mn-ea"/>
              <a:cs typeface="+mn-cs"/>
            </a:rPr>
            <a:t>退職者数の増により退職手当負担金が増加したが</a:t>
          </a:r>
          <a:r>
            <a:rPr kumimoji="1" lang="ja-JP" altLang="ja-JP" sz="1100">
              <a:solidFill>
                <a:schemeClr val="dk1"/>
              </a:solidFill>
              <a:effectLst/>
              <a:latin typeface="+mn-lt"/>
              <a:ea typeface="+mn-ea"/>
              <a:cs typeface="+mn-cs"/>
            </a:rPr>
            <a:t>、物件費については、平成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年熊本地震に伴う災害廃棄物処理事業の減</a:t>
          </a:r>
          <a:r>
            <a:rPr kumimoji="1" lang="ja-JP" altLang="en-US" sz="1100">
              <a:solidFill>
                <a:schemeClr val="dk1"/>
              </a:solidFill>
              <a:effectLst/>
              <a:latin typeface="+mn-lt"/>
              <a:ea typeface="+mn-ea"/>
              <a:cs typeface="+mn-cs"/>
            </a:rPr>
            <a:t>により減少した</a:t>
          </a:r>
          <a:r>
            <a:rPr kumimoji="1" lang="ja-JP" altLang="ja-JP" sz="1100">
              <a:solidFill>
                <a:schemeClr val="dk1"/>
              </a:solidFill>
              <a:effectLst/>
              <a:latin typeface="+mn-lt"/>
              <a:ea typeface="+mn-ea"/>
              <a:cs typeface="+mn-cs"/>
            </a:rPr>
            <a:t>。引き続き、行財政改革の更なる推進により物件費の抑制に努める。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41145</xdr:rowOff>
    </xdr:from>
    <xdr:to>
      <xdr:col>23</xdr:col>
      <xdr:colOff>133350</xdr:colOff>
      <xdr:row>88</xdr:row>
      <xdr:rowOff>123622</xdr:rowOff>
    </xdr:to>
    <xdr:cxnSp macro="">
      <xdr:nvCxnSpPr>
        <xdr:cNvPr id="189" name="直線コネクタ 188"/>
        <xdr:cNvCxnSpPr/>
      </xdr:nvCxnSpPr>
      <xdr:spPr>
        <a:xfrm flipV="1">
          <a:off x="4953000" y="13757145"/>
          <a:ext cx="0" cy="14540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95699</xdr:rowOff>
    </xdr:from>
    <xdr:ext cx="762000" cy="259045"/>
    <xdr:sp macro="" textlink="">
      <xdr:nvSpPr>
        <xdr:cNvPr id="190" name="人件費・物件費等の状況最小値テキスト"/>
        <xdr:cNvSpPr txBox="1"/>
      </xdr:nvSpPr>
      <xdr:spPr>
        <a:xfrm>
          <a:off x="5041900" y="1518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123622</xdr:rowOff>
    </xdr:from>
    <xdr:to>
      <xdr:col>24</xdr:col>
      <xdr:colOff>12700</xdr:colOff>
      <xdr:row>88</xdr:row>
      <xdr:rowOff>123622</xdr:rowOff>
    </xdr:to>
    <xdr:cxnSp macro="">
      <xdr:nvCxnSpPr>
        <xdr:cNvPr id="191" name="直線コネクタ 190"/>
        <xdr:cNvCxnSpPr/>
      </xdr:nvCxnSpPr>
      <xdr:spPr>
        <a:xfrm>
          <a:off x="4864100" y="1521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127522</xdr:rowOff>
    </xdr:from>
    <xdr:ext cx="762000" cy="259045"/>
    <xdr:sp macro="" textlink="">
      <xdr:nvSpPr>
        <xdr:cNvPr id="192" name="人件費・物件費等の状況最大値テキスト"/>
        <xdr:cNvSpPr txBox="1"/>
      </xdr:nvSpPr>
      <xdr:spPr>
        <a:xfrm>
          <a:off x="5041900" y="1350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41145</xdr:rowOff>
    </xdr:from>
    <xdr:to>
      <xdr:col>24</xdr:col>
      <xdr:colOff>12700</xdr:colOff>
      <xdr:row>80</xdr:row>
      <xdr:rowOff>41145</xdr:rowOff>
    </xdr:to>
    <xdr:cxnSp macro="">
      <xdr:nvCxnSpPr>
        <xdr:cNvPr id="193" name="直線コネクタ 192"/>
        <xdr:cNvCxnSpPr/>
      </xdr:nvCxnSpPr>
      <xdr:spPr>
        <a:xfrm>
          <a:off x="4864100" y="1375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98828</xdr:rowOff>
    </xdr:from>
    <xdr:to>
      <xdr:col>23</xdr:col>
      <xdr:colOff>133350</xdr:colOff>
      <xdr:row>85</xdr:row>
      <xdr:rowOff>49924</xdr:rowOff>
    </xdr:to>
    <xdr:cxnSp macro="">
      <xdr:nvCxnSpPr>
        <xdr:cNvPr id="194" name="直線コネクタ 193"/>
        <xdr:cNvCxnSpPr/>
      </xdr:nvCxnSpPr>
      <xdr:spPr>
        <a:xfrm flipV="1">
          <a:off x="4114800" y="13986278"/>
          <a:ext cx="838200" cy="63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152889</xdr:rowOff>
    </xdr:from>
    <xdr:ext cx="762000" cy="259045"/>
    <xdr:sp macro="" textlink="">
      <xdr:nvSpPr>
        <xdr:cNvPr id="195" name="人件費・物件費等の状況平均値テキスト"/>
        <xdr:cNvSpPr txBox="1"/>
      </xdr:nvSpPr>
      <xdr:spPr>
        <a:xfrm>
          <a:off x="5041900" y="14040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9362</xdr:rowOff>
    </xdr:from>
    <xdr:to>
      <xdr:col>23</xdr:col>
      <xdr:colOff>184150</xdr:colOff>
      <xdr:row>82</xdr:row>
      <xdr:rowOff>110962</xdr:rowOff>
    </xdr:to>
    <xdr:sp macro="" textlink="">
      <xdr:nvSpPr>
        <xdr:cNvPr id="196" name="フローチャート: 判断 195"/>
        <xdr:cNvSpPr/>
      </xdr:nvSpPr>
      <xdr:spPr>
        <a:xfrm>
          <a:off x="49022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49924</xdr:rowOff>
    </xdr:from>
    <xdr:to>
      <xdr:col>19</xdr:col>
      <xdr:colOff>133350</xdr:colOff>
      <xdr:row>87</xdr:row>
      <xdr:rowOff>97101</xdr:rowOff>
    </xdr:to>
    <xdr:cxnSp macro="">
      <xdr:nvCxnSpPr>
        <xdr:cNvPr id="197" name="直線コネクタ 196"/>
        <xdr:cNvCxnSpPr/>
      </xdr:nvCxnSpPr>
      <xdr:spPr>
        <a:xfrm flipV="1">
          <a:off x="3225800" y="14623174"/>
          <a:ext cx="889000" cy="39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150633</xdr:rowOff>
    </xdr:from>
    <xdr:to>
      <xdr:col>19</xdr:col>
      <xdr:colOff>184150</xdr:colOff>
      <xdr:row>82</xdr:row>
      <xdr:rowOff>80783</xdr:rowOff>
    </xdr:to>
    <xdr:sp macro="" textlink="">
      <xdr:nvSpPr>
        <xdr:cNvPr id="198" name="フローチャート: 判断 197"/>
        <xdr:cNvSpPr/>
      </xdr:nvSpPr>
      <xdr:spPr>
        <a:xfrm>
          <a:off x="4064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90960</xdr:rowOff>
    </xdr:from>
    <xdr:ext cx="736600" cy="259045"/>
    <xdr:sp macro="" textlink="">
      <xdr:nvSpPr>
        <xdr:cNvPr id="199" name="テキスト ボックス 198"/>
        <xdr:cNvSpPr txBox="1"/>
      </xdr:nvSpPr>
      <xdr:spPr>
        <a:xfrm>
          <a:off x="3733800" y="13806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23293</xdr:rowOff>
    </xdr:from>
    <xdr:to>
      <xdr:col>15</xdr:col>
      <xdr:colOff>82550</xdr:colOff>
      <xdr:row>87</xdr:row>
      <xdr:rowOff>97101</xdr:rowOff>
    </xdr:to>
    <xdr:cxnSp macro="">
      <xdr:nvCxnSpPr>
        <xdr:cNvPr id="200" name="直線コネクタ 199"/>
        <xdr:cNvCxnSpPr/>
      </xdr:nvCxnSpPr>
      <xdr:spPr>
        <a:xfrm>
          <a:off x="2336800" y="13910743"/>
          <a:ext cx="889000" cy="110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121693</xdr:rowOff>
    </xdr:from>
    <xdr:to>
      <xdr:col>15</xdr:col>
      <xdr:colOff>133350</xdr:colOff>
      <xdr:row>82</xdr:row>
      <xdr:rowOff>51843</xdr:rowOff>
    </xdr:to>
    <xdr:sp macro="" textlink="">
      <xdr:nvSpPr>
        <xdr:cNvPr id="201" name="フローチャート: 判断 200"/>
        <xdr:cNvSpPr/>
      </xdr:nvSpPr>
      <xdr:spPr>
        <a:xfrm>
          <a:off x="3175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62020</xdr:rowOff>
    </xdr:from>
    <xdr:ext cx="762000" cy="259045"/>
    <xdr:sp macro="" textlink="">
      <xdr:nvSpPr>
        <xdr:cNvPr id="202" name="テキスト ボックス 201"/>
        <xdr:cNvSpPr txBox="1"/>
      </xdr:nvSpPr>
      <xdr:spPr>
        <a:xfrm>
          <a:off x="2844800" y="137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434</xdr:rowOff>
    </xdr:from>
    <xdr:to>
      <xdr:col>11</xdr:col>
      <xdr:colOff>31750</xdr:colOff>
      <xdr:row>81</xdr:row>
      <xdr:rowOff>23293</xdr:rowOff>
    </xdr:to>
    <xdr:cxnSp macro="">
      <xdr:nvCxnSpPr>
        <xdr:cNvPr id="203" name="直線コネクタ 202"/>
        <xdr:cNvCxnSpPr/>
      </xdr:nvCxnSpPr>
      <xdr:spPr>
        <a:xfrm>
          <a:off x="1447800" y="13887884"/>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164323</xdr:rowOff>
    </xdr:from>
    <xdr:to>
      <xdr:col>11</xdr:col>
      <xdr:colOff>82550</xdr:colOff>
      <xdr:row>82</xdr:row>
      <xdr:rowOff>94473</xdr:rowOff>
    </xdr:to>
    <xdr:sp macro="" textlink="">
      <xdr:nvSpPr>
        <xdr:cNvPr id="204" name="フローチャート: 判断 203"/>
        <xdr:cNvSpPr/>
      </xdr:nvSpPr>
      <xdr:spPr>
        <a:xfrm>
          <a:off x="2286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79250</xdr:rowOff>
    </xdr:from>
    <xdr:ext cx="762000" cy="259045"/>
    <xdr:sp macro="" textlink="">
      <xdr:nvSpPr>
        <xdr:cNvPr id="205" name="テキスト ボックス 204"/>
        <xdr:cNvSpPr txBox="1"/>
      </xdr:nvSpPr>
      <xdr:spPr>
        <a:xfrm>
          <a:off x="1955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116305</xdr:rowOff>
    </xdr:from>
    <xdr:to>
      <xdr:col>7</xdr:col>
      <xdr:colOff>31750</xdr:colOff>
      <xdr:row>82</xdr:row>
      <xdr:rowOff>46455</xdr:rowOff>
    </xdr:to>
    <xdr:sp macro="" textlink="">
      <xdr:nvSpPr>
        <xdr:cNvPr id="206" name="フローチャート: 判断 205"/>
        <xdr:cNvSpPr/>
      </xdr:nvSpPr>
      <xdr:spPr>
        <a:xfrm>
          <a:off x="1397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31232</xdr:rowOff>
    </xdr:from>
    <xdr:ext cx="762000" cy="259045"/>
    <xdr:sp macro="" textlink="">
      <xdr:nvSpPr>
        <xdr:cNvPr id="207" name="テキスト ボックス 206"/>
        <xdr:cNvSpPr txBox="1"/>
      </xdr:nvSpPr>
      <xdr:spPr>
        <a:xfrm>
          <a:off x="1066800" y="1409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48028</xdr:rowOff>
    </xdr:from>
    <xdr:to>
      <xdr:col>23</xdr:col>
      <xdr:colOff>184150</xdr:colOff>
      <xdr:row>81</xdr:row>
      <xdr:rowOff>149628</xdr:rowOff>
    </xdr:to>
    <xdr:sp macro="" textlink="">
      <xdr:nvSpPr>
        <xdr:cNvPr id="213" name="楕円 212"/>
        <xdr:cNvSpPr/>
      </xdr:nvSpPr>
      <xdr:spPr>
        <a:xfrm>
          <a:off x="4902200" y="1393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64555</xdr:rowOff>
    </xdr:from>
    <xdr:ext cx="762000" cy="259045"/>
    <xdr:sp macro="" textlink="">
      <xdr:nvSpPr>
        <xdr:cNvPr id="214" name="人件費・物件費等の状況該当値テキスト"/>
        <xdr:cNvSpPr txBox="1"/>
      </xdr:nvSpPr>
      <xdr:spPr>
        <a:xfrm>
          <a:off x="5041900" y="1378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170574</xdr:rowOff>
    </xdr:from>
    <xdr:to>
      <xdr:col>19</xdr:col>
      <xdr:colOff>184150</xdr:colOff>
      <xdr:row>85</xdr:row>
      <xdr:rowOff>100724</xdr:rowOff>
    </xdr:to>
    <xdr:sp macro="" textlink="">
      <xdr:nvSpPr>
        <xdr:cNvPr id="215" name="楕円 214"/>
        <xdr:cNvSpPr/>
      </xdr:nvSpPr>
      <xdr:spPr>
        <a:xfrm>
          <a:off x="4064000" y="1457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85501</xdr:rowOff>
    </xdr:from>
    <xdr:ext cx="736600" cy="259045"/>
    <xdr:sp macro="" textlink="">
      <xdr:nvSpPr>
        <xdr:cNvPr id="216" name="テキスト ボックス 215"/>
        <xdr:cNvSpPr txBox="1"/>
      </xdr:nvSpPr>
      <xdr:spPr>
        <a:xfrm>
          <a:off x="3733800" y="14658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46301</xdr:rowOff>
    </xdr:from>
    <xdr:to>
      <xdr:col>15</xdr:col>
      <xdr:colOff>133350</xdr:colOff>
      <xdr:row>87</xdr:row>
      <xdr:rowOff>147901</xdr:rowOff>
    </xdr:to>
    <xdr:sp macro="" textlink="">
      <xdr:nvSpPr>
        <xdr:cNvPr id="217" name="楕円 216"/>
        <xdr:cNvSpPr/>
      </xdr:nvSpPr>
      <xdr:spPr>
        <a:xfrm>
          <a:off x="3175000" y="1496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132678</xdr:rowOff>
    </xdr:from>
    <xdr:ext cx="762000" cy="259045"/>
    <xdr:sp macro="" textlink="">
      <xdr:nvSpPr>
        <xdr:cNvPr id="218" name="テキスト ボックス 217"/>
        <xdr:cNvSpPr txBox="1"/>
      </xdr:nvSpPr>
      <xdr:spPr>
        <a:xfrm>
          <a:off x="2844800" y="15048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143943</xdr:rowOff>
    </xdr:from>
    <xdr:to>
      <xdr:col>11</xdr:col>
      <xdr:colOff>82550</xdr:colOff>
      <xdr:row>81</xdr:row>
      <xdr:rowOff>74093</xdr:rowOff>
    </xdr:to>
    <xdr:sp macro="" textlink="">
      <xdr:nvSpPr>
        <xdr:cNvPr id="219" name="楕円 218"/>
        <xdr:cNvSpPr/>
      </xdr:nvSpPr>
      <xdr:spPr>
        <a:xfrm>
          <a:off x="2286000" y="1385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84270</xdr:rowOff>
    </xdr:from>
    <xdr:ext cx="762000" cy="259045"/>
    <xdr:sp macro="" textlink="">
      <xdr:nvSpPr>
        <xdr:cNvPr id="220" name="テキスト ボックス 219"/>
        <xdr:cNvSpPr txBox="1"/>
      </xdr:nvSpPr>
      <xdr:spPr>
        <a:xfrm>
          <a:off x="1955800" y="1362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121084</xdr:rowOff>
    </xdr:from>
    <xdr:to>
      <xdr:col>7</xdr:col>
      <xdr:colOff>31750</xdr:colOff>
      <xdr:row>81</xdr:row>
      <xdr:rowOff>51234</xdr:rowOff>
    </xdr:to>
    <xdr:sp macro="" textlink="">
      <xdr:nvSpPr>
        <xdr:cNvPr id="221" name="楕円 220"/>
        <xdr:cNvSpPr/>
      </xdr:nvSpPr>
      <xdr:spPr>
        <a:xfrm>
          <a:off x="1397000" y="1383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61411</xdr:rowOff>
    </xdr:from>
    <xdr:ext cx="762000" cy="259045"/>
    <xdr:sp macro="" textlink="">
      <xdr:nvSpPr>
        <xdr:cNvPr id="222" name="テキスト ボックス 221"/>
        <xdr:cNvSpPr txBox="1"/>
      </xdr:nvSpPr>
      <xdr:spPr>
        <a:xfrm>
          <a:off x="1066800" y="1360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類似団体平均と比較すると</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ポイント低く、前年度と比較すると</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31</a:t>
          </a:r>
          <a:r>
            <a:rPr kumimoji="1" lang="ja-JP" altLang="en-US" sz="1100">
              <a:solidFill>
                <a:schemeClr val="dk1"/>
              </a:solidFill>
              <a:effectLst/>
              <a:latin typeface="+mn-lt"/>
              <a:ea typeface="+mn-ea"/>
              <a:cs typeface="+mn-cs"/>
            </a:rPr>
            <a:t>年度に</a:t>
          </a:r>
          <a:r>
            <a:rPr lang="ja-JP" altLang="ja-JP" sz="1100">
              <a:solidFill>
                <a:schemeClr val="dk1"/>
              </a:solidFill>
              <a:effectLst/>
              <a:latin typeface="+mn-lt"/>
              <a:ea typeface="+mn-ea"/>
              <a:cs typeface="+mn-cs"/>
            </a:rPr>
            <a:t>民間企業経験職員の給料格付けの見直し</a:t>
          </a:r>
          <a:r>
            <a:rPr lang="ja-JP" altLang="en-US" sz="1100">
              <a:solidFill>
                <a:schemeClr val="dk1"/>
              </a:solidFill>
              <a:effectLst/>
              <a:latin typeface="+mn-lt"/>
              <a:ea typeface="+mn-ea"/>
              <a:cs typeface="+mn-cs"/>
            </a:rPr>
            <a:t>を行ったものの、</a:t>
          </a:r>
          <a:r>
            <a:rPr lang="ja-JP" altLang="ja-JP" sz="1100">
              <a:solidFill>
                <a:schemeClr val="dk1"/>
              </a:solidFill>
              <a:effectLst/>
              <a:latin typeface="+mn-lt"/>
              <a:ea typeface="+mn-ea"/>
              <a:cs typeface="+mn-cs"/>
            </a:rPr>
            <a:t>任期付職員及び民間企業職務経験採用職員の増加により、経験年数が長い職員が増えている</a:t>
          </a:r>
          <a:r>
            <a:rPr lang="ja-JP" altLang="en-US" sz="1100">
              <a:solidFill>
                <a:schemeClr val="dk1"/>
              </a:solidFill>
              <a:effectLst/>
              <a:latin typeface="+mn-lt"/>
              <a:ea typeface="+mn-ea"/>
              <a:cs typeface="+mn-cs"/>
            </a:rPr>
            <a:t>ことから</a:t>
          </a:r>
          <a:r>
            <a:rPr lang="en-US" altLang="ja-JP" sz="1100">
              <a:solidFill>
                <a:schemeClr val="dk1"/>
              </a:solidFill>
              <a:effectLst/>
              <a:latin typeface="+mn-lt"/>
              <a:ea typeface="+mn-ea"/>
              <a:cs typeface="+mn-cs"/>
            </a:rPr>
            <a:t>0.4</a:t>
          </a:r>
          <a:r>
            <a:rPr lang="ja-JP" altLang="en-US" sz="1100">
              <a:solidFill>
                <a:schemeClr val="dk1"/>
              </a:solidFill>
              <a:effectLst/>
              <a:latin typeface="+mn-lt"/>
              <a:ea typeface="+mn-ea"/>
              <a:cs typeface="+mn-cs"/>
            </a:rPr>
            <a:t>ポイント減少した。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153609</xdr:rowOff>
    </xdr:from>
    <xdr:to>
      <xdr:col>81</xdr:col>
      <xdr:colOff>44450</xdr:colOff>
      <xdr:row>89</xdr:row>
      <xdr:rowOff>92832</xdr:rowOff>
    </xdr:to>
    <xdr:cxnSp macro="">
      <xdr:nvCxnSpPr>
        <xdr:cNvPr id="253" name="直線コネクタ 252"/>
        <xdr:cNvCxnSpPr/>
      </xdr:nvCxnSpPr>
      <xdr:spPr>
        <a:xfrm flipV="1">
          <a:off x="17018000" y="13869609"/>
          <a:ext cx="0" cy="14822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4" name="給与水準   （国との比較）最小値テキスト"/>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5" name="直線コネクタ 254"/>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68536</xdr:rowOff>
    </xdr:from>
    <xdr:ext cx="762000" cy="259045"/>
    <xdr:sp macro="" textlink="">
      <xdr:nvSpPr>
        <xdr:cNvPr id="256"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153609</xdr:rowOff>
    </xdr:from>
    <xdr:to>
      <xdr:col>81</xdr:col>
      <xdr:colOff>133350</xdr:colOff>
      <xdr:row>80</xdr:row>
      <xdr:rowOff>153609</xdr:rowOff>
    </xdr:to>
    <xdr:cxnSp macro="">
      <xdr:nvCxnSpPr>
        <xdr:cNvPr id="257" name="直線コネクタ 256"/>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29936</xdr:rowOff>
    </xdr:from>
    <xdr:to>
      <xdr:col>81</xdr:col>
      <xdr:colOff>44450</xdr:colOff>
      <xdr:row>83</xdr:row>
      <xdr:rowOff>75898</xdr:rowOff>
    </xdr:to>
    <xdr:cxnSp macro="">
      <xdr:nvCxnSpPr>
        <xdr:cNvPr id="258" name="直線コネクタ 257"/>
        <xdr:cNvCxnSpPr/>
      </xdr:nvCxnSpPr>
      <xdr:spPr>
        <a:xfrm flipV="1">
          <a:off x="16179800" y="14260286"/>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34368</xdr:rowOff>
    </xdr:from>
    <xdr:ext cx="762000" cy="259045"/>
    <xdr:sp macro="" textlink="">
      <xdr:nvSpPr>
        <xdr:cNvPr id="259" name="給与水準   （国との比較）平均値テキスト"/>
        <xdr:cNvSpPr txBox="1"/>
      </xdr:nvSpPr>
      <xdr:spPr>
        <a:xfrm>
          <a:off x="17106900" y="14779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0" name="フローチャート: 判断 259"/>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75898</xdr:rowOff>
    </xdr:from>
    <xdr:to>
      <xdr:col>77</xdr:col>
      <xdr:colOff>44450</xdr:colOff>
      <xdr:row>84</xdr:row>
      <xdr:rowOff>42334</xdr:rowOff>
    </xdr:to>
    <xdr:cxnSp macro="">
      <xdr:nvCxnSpPr>
        <xdr:cNvPr id="261" name="直線コネクタ 260"/>
        <xdr:cNvCxnSpPr/>
      </xdr:nvCxnSpPr>
      <xdr:spPr>
        <a:xfrm flipV="1">
          <a:off x="15290800" y="14306248"/>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2" name="フローチャート: 判断 261"/>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3" name="テキスト ボックス 262"/>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42334</xdr:rowOff>
    </xdr:from>
    <xdr:to>
      <xdr:col>72</xdr:col>
      <xdr:colOff>203200</xdr:colOff>
      <xdr:row>84</xdr:row>
      <xdr:rowOff>65314</xdr:rowOff>
    </xdr:to>
    <xdr:cxnSp macro="">
      <xdr:nvCxnSpPr>
        <xdr:cNvPr id="264" name="直線コネクタ 263"/>
        <xdr:cNvCxnSpPr/>
      </xdr:nvCxnSpPr>
      <xdr:spPr>
        <a:xfrm flipV="1">
          <a:off x="14401800" y="14444134"/>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5" name="フローチャート: 判断 264"/>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114195</xdr:rowOff>
    </xdr:from>
    <xdr:ext cx="762000" cy="259045"/>
    <xdr:sp macro="" textlink="">
      <xdr:nvSpPr>
        <xdr:cNvPr id="266" name="テキスト ボックス 265"/>
        <xdr:cNvSpPr txBox="1"/>
      </xdr:nvSpPr>
      <xdr:spPr>
        <a:xfrm>
          <a:off x="14909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87388</xdr:rowOff>
    </xdr:from>
    <xdr:to>
      <xdr:col>68</xdr:col>
      <xdr:colOff>152400</xdr:colOff>
      <xdr:row>84</xdr:row>
      <xdr:rowOff>65314</xdr:rowOff>
    </xdr:to>
    <xdr:cxnSp macro="">
      <xdr:nvCxnSpPr>
        <xdr:cNvPr id="267" name="直線コネクタ 266"/>
        <xdr:cNvCxnSpPr/>
      </xdr:nvCxnSpPr>
      <xdr:spPr>
        <a:xfrm>
          <a:off x="13512800" y="14317738"/>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8" name="フローチャート: 判断 267"/>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69" name="テキスト ボックス 268"/>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71" name="テキスト ボックス 270"/>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150586</xdr:rowOff>
    </xdr:from>
    <xdr:to>
      <xdr:col>81</xdr:col>
      <xdr:colOff>95250</xdr:colOff>
      <xdr:row>83</xdr:row>
      <xdr:rowOff>80736</xdr:rowOff>
    </xdr:to>
    <xdr:sp macro="" textlink="">
      <xdr:nvSpPr>
        <xdr:cNvPr id="277" name="楕円 276"/>
        <xdr:cNvSpPr/>
      </xdr:nvSpPr>
      <xdr:spPr>
        <a:xfrm>
          <a:off x="169672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167113</xdr:rowOff>
    </xdr:from>
    <xdr:ext cx="762000" cy="259045"/>
    <xdr:sp macro="" textlink="">
      <xdr:nvSpPr>
        <xdr:cNvPr id="278" name="給与水準   （国との比較）該当値テキスト"/>
        <xdr:cNvSpPr txBox="1"/>
      </xdr:nvSpPr>
      <xdr:spPr>
        <a:xfrm>
          <a:off x="17106900" y="1405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25098</xdr:rowOff>
    </xdr:from>
    <xdr:to>
      <xdr:col>77</xdr:col>
      <xdr:colOff>95250</xdr:colOff>
      <xdr:row>83</xdr:row>
      <xdr:rowOff>126698</xdr:rowOff>
    </xdr:to>
    <xdr:sp macro="" textlink="">
      <xdr:nvSpPr>
        <xdr:cNvPr id="279" name="楕円 278"/>
        <xdr:cNvSpPr/>
      </xdr:nvSpPr>
      <xdr:spPr>
        <a:xfrm>
          <a:off x="161290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136875</xdr:rowOff>
    </xdr:from>
    <xdr:ext cx="736600" cy="259045"/>
    <xdr:sp macro="" textlink="">
      <xdr:nvSpPr>
        <xdr:cNvPr id="280" name="テキスト ボックス 279"/>
        <xdr:cNvSpPr txBox="1"/>
      </xdr:nvSpPr>
      <xdr:spPr>
        <a:xfrm>
          <a:off x="15798800" y="14024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162984</xdr:rowOff>
    </xdr:from>
    <xdr:to>
      <xdr:col>73</xdr:col>
      <xdr:colOff>44450</xdr:colOff>
      <xdr:row>84</xdr:row>
      <xdr:rowOff>93134</xdr:rowOff>
    </xdr:to>
    <xdr:sp macro="" textlink="">
      <xdr:nvSpPr>
        <xdr:cNvPr id="281" name="楕円 280"/>
        <xdr:cNvSpPr/>
      </xdr:nvSpPr>
      <xdr:spPr>
        <a:xfrm>
          <a:off x="15240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103311</xdr:rowOff>
    </xdr:from>
    <xdr:ext cx="762000" cy="259045"/>
    <xdr:sp macro="" textlink="">
      <xdr:nvSpPr>
        <xdr:cNvPr id="282" name="テキスト ボックス 281"/>
        <xdr:cNvSpPr txBox="1"/>
      </xdr:nvSpPr>
      <xdr:spPr>
        <a:xfrm>
          <a:off x="14909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14514</xdr:rowOff>
    </xdr:from>
    <xdr:to>
      <xdr:col>68</xdr:col>
      <xdr:colOff>203200</xdr:colOff>
      <xdr:row>84</xdr:row>
      <xdr:rowOff>116114</xdr:rowOff>
    </xdr:to>
    <xdr:sp macro="" textlink="">
      <xdr:nvSpPr>
        <xdr:cNvPr id="283" name="楕円 282"/>
        <xdr:cNvSpPr/>
      </xdr:nvSpPr>
      <xdr:spPr>
        <a:xfrm>
          <a:off x="14351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126291</xdr:rowOff>
    </xdr:from>
    <xdr:ext cx="762000" cy="259045"/>
    <xdr:sp macro="" textlink="">
      <xdr:nvSpPr>
        <xdr:cNvPr id="284" name="テキスト ボックス 283"/>
        <xdr:cNvSpPr txBox="1"/>
      </xdr:nvSpPr>
      <xdr:spPr>
        <a:xfrm>
          <a:off x="14020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36588</xdr:rowOff>
    </xdr:from>
    <xdr:to>
      <xdr:col>64</xdr:col>
      <xdr:colOff>152400</xdr:colOff>
      <xdr:row>83</xdr:row>
      <xdr:rowOff>138188</xdr:rowOff>
    </xdr:to>
    <xdr:sp macro="" textlink="">
      <xdr:nvSpPr>
        <xdr:cNvPr id="285" name="楕円 284"/>
        <xdr:cNvSpPr/>
      </xdr:nvSpPr>
      <xdr:spPr>
        <a:xfrm>
          <a:off x="134620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148365</xdr:rowOff>
    </xdr:from>
    <xdr:ext cx="762000" cy="259045"/>
    <xdr:sp macro="" textlink="">
      <xdr:nvSpPr>
        <xdr:cNvPr id="286" name="テキスト ボックス 285"/>
        <xdr:cNvSpPr txBox="1"/>
      </xdr:nvSpPr>
      <xdr:spPr>
        <a:xfrm>
          <a:off x="13131800" y="1403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類似団体平均及び県平均と比較すると</a:t>
          </a:r>
          <a:r>
            <a:rPr kumimoji="1" lang="ja-JP" altLang="en-US" sz="1100">
              <a:solidFill>
                <a:schemeClr val="dk1"/>
              </a:solidFill>
              <a:effectLst/>
              <a:latin typeface="+mn-lt"/>
              <a:ea typeface="+mn-ea"/>
              <a:cs typeface="+mn-cs"/>
            </a:rPr>
            <a:t>ほぼ</a:t>
          </a:r>
          <a:r>
            <a:rPr kumimoji="1" lang="ja-JP" altLang="ja-JP" sz="1100">
              <a:solidFill>
                <a:schemeClr val="dk1"/>
              </a:solidFill>
              <a:effectLst/>
              <a:latin typeface="+mn-lt"/>
              <a:ea typeface="+mn-ea"/>
              <a:cs typeface="+mn-cs"/>
            </a:rPr>
            <a:t>同水準となっており、経年比較</a:t>
          </a:r>
          <a:r>
            <a:rPr kumimoji="1" lang="ja-JP" altLang="en-US" sz="1100">
              <a:solidFill>
                <a:schemeClr val="dk1"/>
              </a:solidFill>
              <a:effectLst/>
              <a:latin typeface="+mn-lt"/>
              <a:ea typeface="+mn-ea"/>
              <a:cs typeface="+mn-cs"/>
            </a:rPr>
            <a:t>すると微増の傾向にある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引き続き適正な定員管理に努めるだけでなく、今後は、通常業務も多種多様になっているだけなく、個々の事務負担増の現状を勘案し、事務改善と併せてさらなる職員数の適正化を図る対応策を検討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55804</xdr:rowOff>
    </xdr:from>
    <xdr:to>
      <xdr:col>81</xdr:col>
      <xdr:colOff>44450</xdr:colOff>
      <xdr:row>66</xdr:row>
      <xdr:rowOff>134188</xdr:rowOff>
    </xdr:to>
    <xdr:cxnSp macro="">
      <xdr:nvCxnSpPr>
        <xdr:cNvPr id="313" name="直線コネクタ 312"/>
        <xdr:cNvCxnSpPr/>
      </xdr:nvCxnSpPr>
      <xdr:spPr>
        <a:xfrm flipV="1">
          <a:off x="17018000" y="10342804"/>
          <a:ext cx="0" cy="110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106265</xdr:rowOff>
    </xdr:from>
    <xdr:ext cx="762000" cy="259045"/>
    <xdr:sp macro="" textlink="">
      <xdr:nvSpPr>
        <xdr:cNvPr id="314" name="定員管理の状況最小値テキスト"/>
        <xdr:cNvSpPr txBox="1"/>
      </xdr:nvSpPr>
      <xdr:spPr>
        <a:xfrm>
          <a:off x="17106900" y="1142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134188</xdr:rowOff>
    </xdr:from>
    <xdr:to>
      <xdr:col>81</xdr:col>
      <xdr:colOff>133350</xdr:colOff>
      <xdr:row>66</xdr:row>
      <xdr:rowOff>134188</xdr:rowOff>
    </xdr:to>
    <xdr:cxnSp macro="">
      <xdr:nvCxnSpPr>
        <xdr:cNvPr id="315" name="直線コネクタ 314"/>
        <xdr:cNvCxnSpPr/>
      </xdr:nvCxnSpPr>
      <xdr:spPr>
        <a:xfrm>
          <a:off x="16929100" y="1144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142181</xdr:rowOff>
    </xdr:from>
    <xdr:ext cx="762000" cy="259045"/>
    <xdr:sp macro="" textlink="">
      <xdr:nvSpPr>
        <xdr:cNvPr id="316" name="定員管理の状況最大値テキスト"/>
        <xdr:cNvSpPr txBox="1"/>
      </xdr:nvSpPr>
      <xdr:spPr>
        <a:xfrm>
          <a:off x="17106900" y="1008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55804</xdr:rowOff>
    </xdr:from>
    <xdr:to>
      <xdr:col>81</xdr:col>
      <xdr:colOff>133350</xdr:colOff>
      <xdr:row>60</xdr:row>
      <xdr:rowOff>55804</xdr:rowOff>
    </xdr:to>
    <xdr:cxnSp macro="">
      <xdr:nvCxnSpPr>
        <xdr:cNvPr id="317" name="直線コネクタ 316"/>
        <xdr:cNvCxnSpPr/>
      </xdr:nvCxnSpPr>
      <xdr:spPr>
        <a:xfrm>
          <a:off x="16929100" y="10342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111176</xdr:rowOff>
    </xdr:from>
    <xdr:to>
      <xdr:col>81</xdr:col>
      <xdr:colOff>44450</xdr:colOff>
      <xdr:row>61</xdr:row>
      <xdr:rowOff>119862</xdr:rowOff>
    </xdr:to>
    <xdr:cxnSp macro="">
      <xdr:nvCxnSpPr>
        <xdr:cNvPr id="318" name="直線コネクタ 317"/>
        <xdr:cNvCxnSpPr/>
      </xdr:nvCxnSpPr>
      <xdr:spPr>
        <a:xfrm>
          <a:off x="16179800" y="10569626"/>
          <a:ext cx="8382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77385</xdr:rowOff>
    </xdr:from>
    <xdr:ext cx="762000" cy="259045"/>
    <xdr:sp macro="" textlink="">
      <xdr:nvSpPr>
        <xdr:cNvPr id="319" name="定員管理の状況平均値テキスト"/>
        <xdr:cNvSpPr txBox="1"/>
      </xdr:nvSpPr>
      <xdr:spPr>
        <a:xfrm>
          <a:off x="17106900" y="10364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60858</xdr:rowOff>
    </xdr:from>
    <xdr:to>
      <xdr:col>81</xdr:col>
      <xdr:colOff>95250</xdr:colOff>
      <xdr:row>61</xdr:row>
      <xdr:rowOff>162458</xdr:rowOff>
    </xdr:to>
    <xdr:sp macro="" textlink="">
      <xdr:nvSpPr>
        <xdr:cNvPr id="320" name="フローチャート: 判断 319"/>
        <xdr:cNvSpPr/>
      </xdr:nvSpPr>
      <xdr:spPr>
        <a:xfrm>
          <a:off x="169672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101041</xdr:rowOff>
    </xdr:from>
    <xdr:to>
      <xdr:col>77</xdr:col>
      <xdr:colOff>44450</xdr:colOff>
      <xdr:row>61</xdr:row>
      <xdr:rowOff>111176</xdr:rowOff>
    </xdr:to>
    <xdr:cxnSp macro="">
      <xdr:nvCxnSpPr>
        <xdr:cNvPr id="321" name="直線コネクタ 320"/>
        <xdr:cNvCxnSpPr/>
      </xdr:nvCxnSpPr>
      <xdr:spPr>
        <a:xfrm>
          <a:off x="15290800" y="10559491"/>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47828</xdr:rowOff>
    </xdr:from>
    <xdr:to>
      <xdr:col>77</xdr:col>
      <xdr:colOff>95250</xdr:colOff>
      <xdr:row>61</xdr:row>
      <xdr:rowOff>149428</xdr:rowOff>
    </xdr:to>
    <xdr:sp macro="" textlink="">
      <xdr:nvSpPr>
        <xdr:cNvPr id="322" name="フローチャート: 判断 321"/>
        <xdr:cNvSpPr/>
      </xdr:nvSpPr>
      <xdr:spPr>
        <a:xfrm>
          <a:off x="16129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159605</xdr:rowOff>
    </xdr:from>
    <xdr:ext cx="736600" cy="259045"/>
    <xdr:sp macro="" textlink="">
      <xdr:nvSpPr>
        <xdr:cNvPr id="323" name="テキスト ボックス 322"/>
        <xdr:cNvSpPr txBox="1"/>
      </xdr:nvSpPr>
      <xdr:spPr>
        <a:xfrm>
          <a:off x="15798800" y="10275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81255</xdr:rowOff>
    </xdr:from>
    <xdr:to>
      <xdr:col>72</xdr:col>
      <xdr:colOff>203200</xdr:colOff>
      <xdr:row>61</xdr:row>
      <xdr:rowOff>101041</xdr:rowOff>
    </xdr:to>
    <xdr:cxnSp macro="">
      <xdr:nvCxnSpPr>
        <xdr:cNvPr id="324" name="直線コネクタ 323"/>
        <xdr:cNvCxnSpPr/>
      </xdr:nvCxnSpPr>
      <xdr:spPr>
        <a:xfrm>
          <a:off x="14401800" y="10539705"/>
          <a:ext cx="889000" cy="1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43967</xdr:rowOff>
    </xdr:from>
    <xdr:to>
      <xdr:col>73</xdr:col>
      <xdr:colOff>44450</xdr:colOff>
      <xdr:row>61</xdr:row>
      <xdr:rowOff>145567</xdr:rowOff>
    </xdr:to>
    <xdr:sp macro="" textlink="">
      <xdr:nvSpPr>
        <xdr:cNvPr id="325" name="フローチャート: 判断 324"/>
        <xdr:cNvSpPr/>
      </xdr:nvSpPr>
      <xdr:spPr>
        <a:xfrm>
          <a:off x="15240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155744</xdr:rowOff>
    </xdr:from>
    <xdr:ext cx="762000" cy="259045"/>
    <xdr:sp macro="" textlink="">
      <xdr:nvSpPr>
        <xdr:cNvPr id="326" name="テキスト ボックス 325"/>
        <xdr:cNvSpPr txBox="1"/>
      </xdr:nvSpPr>
      <xdr:spPr>
        <a:xfrm>
          <a:off x="14909800" y="1027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56642</xdr:rowOff>
    </xdr:from>
    <xdr:to>
      <xdr:col>68</xdr:col>
      <xdr:colOff>152400</xdr:colOff>
      <xdr:row>61</xdr:row>
      <xdr:rowOff>81255</xdr:rowOff>
    </xdr:to>
    <xdr:cxnSp macro="">
      <xdr:nvCxnSpPr>
        <xdr:cNvPr id="327" name="直線コネクタ 326"/>
        <xdr:cNvCxnSpPr/>
      </xdr:nvCxnSpPr>
      <xdr:spPr>
        <a:xfrm>
          <a:off x="13512800" y="10515092"/>
          <a:ext cx="889000" cy="2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34798</xdr:rowOff>
    </xdr:from>
    <xdr:to>
      <xdr:col>68</xdr:col>
      <xdr:colOff>203200</xdr:colOff>
      <xdr:row>61</xdr:row>
      <xdr:rowOff>136398</xdr:rowOff>
    </xdr:to>
    <xdr:sp macro="" textlink="">
      <xdr:nvSpPr>
        <xdr:cNvPr id="328" name="フローチャート: 判断 327"/>
        <xdr:cNvSpPr/>
      </xdr:nvSpPr>
      <xdr:spPr>
        <a:xfrm>
          <a:off x="14351000" y="104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121175</xdr:rowOff>
    </xdr:from>
    <xdr:ext cx="762000" cy="259045"/>
    <xdr:sp macro="" textlink="">
      <xdr:nvSpPr>
        <xdr:cNvPr id="329" name="テキスト ボックス 328"/>
        <xdr:cNvSpPr txBox="1"/>
      </xdr:nvSpPr>
      <xdr:spPr>
        <a:xfrm>
          <a:off x="14020800" y="1057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62788</xdr:rowOff>
    </xdr:from>
    <xdr:to>
      <xdr:col>64</xdr:col>
      <xdr:colOff>152400</xdr:colOff>
      <xdr:row>61</xdr:row>
      <xdr:rowOff>164388</xdr:rowOff>
    </xdr:to>
    <xdr:sp macro="" textlink="">
      <xdr:nvSpPr>
        <xdr:cNvPr id="330" name="フローチャート: 判断 329"/>
        <xdr:cNvSpPr/>
      </xdr:nvSpPr>
      <xdr:spPr>
        <a:xfrm>
          <a:off x="13462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149165</xdr:rowOff>
    </xdr:from>
    <xdr:ext cx="762000" cy="259045"/>
    <xdr:sp macro="" textlink="">
      <xdr:nvSpPr>
        <xdr:cNvPr id="331" name="テキスト ボックス 330"/>
        <xdr:cNvSpPr txBox="1"/>
      </xdr:nvSpPr>
      <xdr:spPr>
        <a:xfrm>
          <a:off x="13131800" y="106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69062</xdr:rowOff>
    </xdr:from>
    <xdr:to>
      <xdr:col>81</xdr:col>
      <xdr:colOff>95250</xdr:colOff>
      <xdr:row>61</xdr:row>
      <xdr:rowOff>170662</xdr:rowOff>
    </xdr:to>
    <xdr:sp macro="" textlink="">
      <xdr:nvSpPr>
        <xdr:cNvPr id="337" name="楕円 336"/>
        <xdr:cNvSpPr/>
      </xdr:nvSpPr>
      <xdr:spPr>
        <a:xfrm>
          <a:off x="16967200" y="1052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41139</xdr:rowOff>
    </xdr:from>
    <xdr:ext cx="762000" cy="259045"/>
    <xdr:sp macro="" textlink="">
      <xdr:nvSpPr>
        <xdr:cNvPr id="338" name="定員管理の状況該当値テキスト"/>
        <xdr:cNvSpPr txBox="1"/>
      </xdr:nvSpPr>
      <xdr:spPr>
        <a:xfrm>
          <a:off x="17106900" y="10499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60376</xdr:rowOff>
    </xdr:from>
    <xdr:to>
      <xdr:col>77</xdr:col>
      <xdr:colOff>95250</xdr:colOff>
      <xdr:row>61</xdr:row>
      <xdr:rowOff>161976</xdr:rowOff>
    </xdr:to>
    <xdr:sp macro="" textlink="">
      <xdr:nvSpPr>
        <xdr:cNvPr id="339" name="楕円 338"/>
        <xdr:cNvSpPr/>
      </xdr:nvSpPr>
      <xdr:spPr>
        <a:xfrm>
          <a:off x="16129000" y="1051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146753</xdr:rowOff>
    </xdr:from>
    <xdr:ext cx="736600" cy="259045"/>
    <xdr:sp macro="" textlink="">
      <xdr:nvSpPr>
        <xdr:cNvPr id="340" name="テキスト ボックス 339"/>
        <xdr:cNvSpPr txBox="1"/>
      </xdr:nvSpPr>
      <xdr:spPr>
        <a:xfrm>
          <a:off x="15798800" y="10605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50241</xdr:rowOff>
    </xdr:from>
    <xdr:to>
      <xdr:col>73</xdr:col>
      <xdr:colOff>44450</xdr:colOff>
      <xdr:row>61</xdr:row>
      <xdr:rowOff>151841</xdr:rowOff>
    </xdr:to>
    <xdr:sp macro="" textlink="">
      <xdr:nvSpPr>
        <xdr:cNvPr id="341" name="楕円 340"/>
        <xdr:cNvSpPr/>
      </xdr:nvSpPr>
      <xdr:spPr>
        <a:xfrm>
          <a:off x="15240000" y="1050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136618</xdr:rowOff>
    </xdr:from>
    <xdr:ext cx="762000" cy="259045"/>
    <xdr:sp macro="" textlink="">
      <xdr:nvSpPr>
        <xdr:cNvPr id="342" name="テキスト ボックス 341"/>
        <xdr:cNvSpPr txBox="1"/>
      </xdr:nvSpPr>
      <xdr:spPr>
        <a:xfrm>
          <a:off x="14909800" y="10595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30455</xdr:rowOff>
    </xdr:from>
    <xdr:to>
      <xdr:col>68</xdr:col>
      <xdr:colOff>203200</xdr:colOff>
      <xdr:row>61</xdr:row>
      <xdr:rowOff>132055</xdr:rowOff>
    </xdr:to>
    <xdr:sp macro="" textlink="">
      <xdr:nvSpPr>
        <xdr:cNvPr id="343" name="楕円 342"/>
        <xdr:cNvSpPr/>
      </xdr:nvSpPr>
      <xdr:spPr>
        <a:xfrm>
          <a:off x="14351000" y="104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142232</xdr:rowOff>
    </xdr:from>
    <xdr:ext cx="762000" cy="259045"/>
    <xdr:sp macro="" textlink="">
      <xdr:nvSpPr>
        <xdr:cNvPr id="344" name="テキスト ボックス 343"/>
        <xdr:cNvSpPr txBox="1"/>
      </xdr:nvSpPr>
      <xdr:spPr>
        <a:xfrm>
          <a:off x="14020800" y="102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5842</xdr:rowOff>
    </xdr:from>
    <xdr:to>
      <xdr:col>64</xdr:col>
      <xdr:colOff>152400</xdr:colOff>
      <xdr:row>61</xdr:row>
      <xdr:rowOff>107442</xdr:rowOff>
    </xdr:to>
    <xdr:sp macro="" textlink="">
      <xdr:nvSpPr>
        <xdr:cNvPr id="345" name="楕円 344"/>
        <xdr:cNvSpPr/>
      </xdr:nvSpPr>
      <xdr:spPr>
        <a:xfrm>
          <a:off x="13462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117619</xdr:rowOff>
    </xdr:from>
    <xdr:ext cx="762000" cy="259045"/>
    <xdr:sp macro="" textlink="">
      <xdr:nvSpPr>
        <xdr:cNvPr id="346" name="テキスト ボックス 345"/>
        <xdr:cNvSpPr txBox="1"/>
      </xdr:nvSpPr>
      <xdr:spPr>
        <a:xfrm>
          <a:off x="13131800" y="1023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mn-lt"/>
              <a:ea typeface="+mn-ea"/>
              <a:cs typeface="+mn-cs"/>
            </a:rPr>
            <a:t>　</a:t>
          </a:r>
          <a:r>
            <a:rPr kumimoji="1" lang="ja-JP" altLang="ja-JP" sz="1000">
              <a:solidFill>
                <a:schemeClr val="dk1"/>
              </a:solidFill>
              <a:effectLst/>
              <a:latin typeface="+mn-lt"/>
              <a:ea typeface="+mn-ea"/>
              <a:cs typeface="+mn-cs"/>
            </a:rPr>
            <a:t>本町は</a:t>
          </a:r>
          <a:r>
            <a:rPr kumimoji="1" lang="ja-JP" altLang="ja-JP" sz="900">
              <a:solidFill>
                <a:schemeClr val="dk1"/>
              </a:solidFill>
              <a:effectLst/>
              <a:latin typeface="+mn-lt"/>
              <a:ea typeface="+mn-ea"/>
              <a:cs typeface="+mn-cs"/>
            </a:rPr>
            <a:t>原則として</a:t>
          </a:r>
          <a:r>
            <a:rPr kumimoji="1" lang="ja-JP" altLang="ja-JP" sz="1000">
              <a:solidFill>
                <a:schemeClr val="dk1"/>
              </a:solidFill>
              <a:effectLst/>
              <a:latin typeface="+mn-lt"/>
              <a:ea typeface="+mn-ea"/>
              <a:cs typeface="+mn-cs"/>
            </a:rPr>
            <a:t>、交付税措置のない地方債の借入は行わない方針であるため、比率は年々改善してきた</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年度</a:t>
          </a:r>
          <a:r>
            <a:rPr kumimoji="1" lang="ja-JP" altLang="en-US" sz="1000">
              <a:solidFill>
                <a:schemeClr val="dk1"/>
              </a:solidFill>
              <a:effectLst/>
              <a:latin typeface="+mn-lt"/>
              <a:ea typeface="+mn-ea"/>
              <a:cs typeface="+mn-cs"/>
            </a:rPr>
            <a:t>の比率については</a:t>
          </a:r>
          <a:r>
            <a:rPr kumimoji="1" lang="ja-JP" altLang="ja-JP" sz="1000">
              <a:solidFill>
                <a:schemeClr val="dk1"/>
              </a:solidFill>
              <a:effectLst/>
              <a:latin typeface="+mn-lt"/>
              <a:ea typeface="+mn-ea"/>
              <a:cs typeface="+mn-cs"/>
            </a:rPr>
            <a:t>前年度と比較して</a:t>
          </a:r>
          <a:r>
            <a:rPr kumimoji="1" lang="en-US" altLang="ja-JP" sz="1000">
              <a:solidFill>
                <a:schemeClr val="dk1"/>
              </a:solidFill>
              <a:effectLst/>
              <a:latin typeface="+mn-lt"/>
              <a:ea typeface="+mn-ea"/>
              <a:cs typeface="+mn-cs"/>
            </a:rPr>
            <a:t>0.9</a:t>
          </a:r>
          <a:r>
            <a:rPr kumimoji="1" lang="ja-JP" altLang="ja-JP" sz="1000">
              <a:solidFill>
                <a:schemeClr val="dk1"/>
              </a:solidFill>
              <a:effectLst/>
              <a:latin typeface="+mn-lt"/>
              <a:ea typeface="+mn-ea"/>
              <a:cs typeface="+mn-cs"/>
            </a:rPr>
            <a:t>ポイント増加し</a:t>
          </a:r>
          <a:r>
            <a:rPr kumimoji="1" lang="ja-JP" altLang="en-US" sz="1000">
              <a:solidFill>
                <a:schemeClr val="dk1"/>
              </a:solidFill>
              <a:effectLst/>
              <a:latin typeface="+mn-lt"/>
              <a:ea typeface="+mn-ea"/>
              <a:cs typeface="+mn-cs"/>
            </a:rPr>
            <a:t>ており、この要因については、平成</a:t>
          </a:r>
          <a:r>
            <a:rPr kumimoji="1" lang="en-US" altLang="ja-JP" sz="1000">
              <a:solidFill>
                <a:schemeClr val="dk1"/>
              </a:solidFill>
              <a:effectLst/>
              <a:latin typeface="+mn-lt"/>
              <a:ea typeface="+mn-ea"/>
              <a:cs typeface="+mn-cs"/>
            </a:rPr>
            <a:t>30</a:t>
          </a:r>
          <a:r>
            <a:rPr kumimoji="1" lang="ja-JP" altLang="en-US" sz="1000">
              <a:solidFill>
                <a:schemeClr val="dk1"/>
              </a:solidFill>
              <a:effectLst/>
              <a:latin typeface="+mn-lt"/>
              <a:ea typeface="+mn-ea"/>
              <a:cs typeface="+mn-cs"/>
            </a:rPr>
            <a:t>年度単年度では平成</a:t>
          </a:r>
          <a:r>
            <a:rPr kumimoji="1" lang="en-US" altLang="ja-JP" sz="1000">
              <a:solidFill>
                <a:schemeClr val="dk1"/>
              </a:solidFill>
              <a:effectLst/>
              <a:latin typeface="+mn-lt"/>
              <a:ea typeface="+mn-ea"/>
              <a:cs typeface="+mn-cs"/>
            </a:rPr>
            <a:t>19</a:t>
          </a:r>
          <a:r>
            <a:rPr kumimoji="1" lang="ja-JP" altLang="en-US" sz="1000">
              <a:solidFill>
                <a:schemeClr val="dk1"/>
              </a:solidFill>
              <a:effectLst/>
              <a:latin typeface="+mn-lt"/>
              <a:ea typeface="+mn-ea"/>
              <a:cs typeface="+mn-cs"/>
            </a:rPr>
            <a:t>年度の災害復旧事業債の償還終了等により</a:t>
          </a:r>
          <a:r>
            <a:rPr kumimoji="1" lang="en-US" altLang="ja-JP" sz="1000">
              <a:solidFill>
                <a:schemeClr val="dk1"/>
              </a:solidFill>
              <a:effectLst/>
              <a:latin typeface="+mn-lt"/>
              <a:ea typeface="+mn-ea"/>
              <a:cs typeface="+mn-cs"/>
            </a:rPr>
            <a:t>0.3</a:t>
          </a:r>
          <a:r>
            <a:rPr kumimoji="1" lang="ja-JP" altLang="en-US" sz="1000">
              <a:solidFill>
                <a:schemeClr val="dk1"/>
              </a:solidFill>
              <a:effectLst/>
              <a:latin typeface="+mn-lt"/>
              <a:ea typeface="+mn-ea"/>
              <a:cs typeface="+mn-cs"/>
            </a:rPr>
            <a:t>ポイント減少したが、</a:t>
          </a:r>
          <a:r>
            <a:rPr kumimoji="1" lang="en-US" altLang="ja-JP" sz="1000">
              <a:solidFill>
                <a:schemeClr val="dk1"/>
              </a:solidFill>
              <a:effectLst/>
              <a:latin typeface="+mn-lt"/>
              <a:ea typeface="+mn-ea"/>
              <a:cs typeface="+mn-cs"/>
            </a:rPr>
            <a:t>3</a:t>
          </a:r>
          <a:r>
            <a:rPr kumimoji="1" lang="ja-JP" altLang="en-US" sz="1000">
              <a:solidFill>
                <a:schemeClr val="dk1"/>
              </a:solidFill>
              <a:effectLst/>
              <a:latin typeface="+mn-lt"/>
              <a:ea typeface="+mn-ea"/>
              <a:cs typeface="+mn-cs"/>
            </a:rPr>
            <a:t>年平均では平成</a:t>
          </a:r>
          <a:r>
            <a:rPr kumimoji="1" lang="en-US" altLang="ja-JP" sz="1000">
              <a:solidFill>
                <a:schemeClr val="dk1"/>
              </a:solidFill>
              <a:effectLst/>
              <a:latin typeface="+mn-lt"/>
              <a:ea typeface="+mn-ea"/>
              <a:cs typeface="+mn-cs"/>
            </a:rPr>
            <a:t>27</a:t>
          </a:r>
          <a:r>
            <a:rPr kumimoji="1" lang="ja-JP" altLang="en-US" sz="1000">
              <a:solidFill>
                <a:schemeClr val="dk1"/>
              </a:solidFill>
              <a:effectLst/>
              <a:latin typeface="+mn-lt"/>
              <a:ea typeface="+mn-ea"/>
              <a:cs typeface="+mn-cs"/>
            </a:rPr>
            <a:t>年度単年度の比率</a:t>
          </a:r>
          <a:r>
            <a:rPr kumimoji="1" lang="en-US" altLang="ja-JP" sz="1000">
              <a:solidFill>
                <a:schemeClr val="dk1"/>
              </a:solidFill>
              <a:effectLst/>
              <a:latin typeface="+mn-lt"/>
              <a:ea typeface="+mn-ea"/>
              <a:cs typeface="+mn-cs"/>
            </a:rPr>
            <a:t>3.7</a:t>
          </a:r>
          <a:r>
            <a:rPr kumimoji="1" lang="ja-JP" altLang="en-US" sz="1000">
              <a:solidFill>
                <a:schemeClr val="dk1"/>
              </a:solidFill>
              <a:effectLst/>
              <a:latin typeface="+mn-lt"/>
              <a:ea typeface="+mn-ea"/>
              <a:cs typeface="+mn-cs"/>
            </a:rPr>
            <a:t>％が算定から除外され、平成</a:t>
          </a:r>
          <a:r>
            <a:rPr kumimoji="1" lang="en-US" altLang="ja-JP" sz="1000">
              <a:solidFill>
                <a:schemeClr val="dk1"/>
              </a:solidFill>
              <a:effectLst/>
              <a:latin typeface="+mn-lt"/>
              <a:ea typeface="+mn-ea"/>
              <a:cs typeface="+mn-cs"/>
            </a:rPr>
            <a:t>30</a:t>
          </a:r>
          <a:r>
            <a:rPr kumimoji="1" lang="ja-JP" altLang="en-US" sz="1000">
              <a:solidFill>
                <a:schemeClr val="dk1"/>
              </a:solidFill>
              <a:effectLst/>
              <a:latin typeface="+mn-lt"/>
              <a:ea typeface="+mn-ea"/>
              <a:cs typeface="+mn-cs"/>
            </a:rPr>
            <a:t>年度単年度の比率</a:t>
          </a:r>
          <a:r>
            <a:rPr kumimoji="1" lang="en-US" altLang="ja-JP" sz="1000">
              <a:solidFill>
                <a:schemeClr val="dk1"/>
              </a:solidFill>
              <a:effectLst/>
              <a:latin typeface="+mn-lt"/>
              <a:ea typeface="+mn-ea"/>
              <a:cs typeface="+mn-cs"/>
            </a:rPr>
            <a:t>6.3</a:t>
          </a:r>
          <a:r>
            <a:rPr kumimoji="1" lang="ja-JP" altLang="en-US" sz="1000">
              <a:solidFill>
                <a:schemeClr val="dk1"/>
              </a:solidFill>
              <a:effectLst/>
              <a:latin typeface="+mn-lt"/>
              <a:ea typeface="+mn-ea"/>
              <a:cs typeface="+mn-cs"/>
            </a:rPr>
            <a:t>％が算定に加わった</a:t>
          </a:r>
          <a:r>
            <a:rPr kumimoji="1" lang="ja-JP" altLang="en-US" sz="900">
              <a:solidFill>
                <a:schemeClr val="dk1"/>
              </a:solidFill>
              <a:effectLst/>
              <a:latin typeface="+mn-lt"/>
              <a:ea typeface="+mn-ea"/>
              <a:cs typeface="+mn-cs"/>
            </a:rPr>
            <a:t>こと</a:t>
          </a:r>
          <a:r>
            <a:rPr kumimoji="1" lang="ja-JP" altLang="en-US" sz="1000">
              <a:solidFill>
                <a:schemeClr val="dk1"/>
              </a:solidFill>
              <a:effectLst/>
              <a:latin typeface="+mn-lt"/>
              <a:ea typeface="+mn-ea"/>
              <a:cs typeface="+mn-cs"/>
            </a:rPr>
            <a:t>により増加した。</a:t>
          </a:r>
          <a:r>
            <a:rPr kumimoji="1" lang="ja-JP" altLang="ja-JP" sz="1000">
              <a:solidFill>
                <a:schemeClr val="dk1"/>
              </a:solidFill>
              <a:effectLst/>
              <a:latin typeface="+mn-lt"/>
              <a:ea typeface="+mn-ea"/>
              <a:cs typeface="+mn-cs"/>
            </a:rPr>
            <a:t>今後は、災害公営住宅</a:t>
          </a:r>
          <a:r>
            <a:rPr kumimoji="1" lang="ja-JP" altLang="en-US" sz="1000">
              <a:solidFill>
                <a:schemeClr val="dk1"/>
              </a:solidFill>
              <a:effectLst/>
              <a:latin typeface="+mn-lt"/>
              <a:ea typeface="+mn-ea"/>
              <a:cs typeface="+mn-cs"/>
            </a:rPr>
            <a:t>や子育て支援住宅の建設事業及び</a:t>
          </a:r>
          <a:r>
            <a:rPr kumimoji="1" lang="ja-JP" altLang="ja-JP" sz="1000">
              <a:solidFill>
                <a:schemeClr val="dk1"/>
              </a:solidFill>
              <a:effectLst/>
              <a:latin typeface="+mn-lt"/>
              <a:ea typeface="+mn-ea"/>
              <a:cs typeface="+mn-cs"/>
            </a:rPr>
            <a:t>老朽化に伴う</a:t>
          </a:r>
          <a:r>
            <a:rPr kumimoji="1" lang="ja-JP" altLang="en-US" sz="1000">
              <a:solidFill>
                <a:schemeClr val="dk1"/>
              </a:solidFill>
              <a:effectLst/>
              <a:latin typeface="+mn-lt"/>
              <a:ea typeface="+mn-ea"/>
              <a:cs typeface="+mn-cs"/>
            </a:rPr>
            <a:t>公営住宅の建替事業</a:t>
          </a:r>
          <a:r>
            <a:rPr kumimoji="1" lang="ja-JP" altLang="ja-JP" sz="1000">
              <a:solidFill>
                <a:schemeClr val="dk1"/>
              </a:solidFill>
              <a:effectLst/>
              <a:latin typeface="+mn-lt"/>
              <a:ea typeface="+mn-ea"/>
              <a:cs typeface="+mn-cs"/>
            </a:rPr>
            <a:t>に係る</a:t>
          </a:r>
          <a:r>
            <a:rPr kumimoji="1" lang="ja-JP" altLang="en-US" sz="1000">
              <a:solidFill>
                <a:schemeClr val="dk1"/>
              </a:solidFill>
              <a:effectLst/>
              <a:latin typeface="+mn-lt"/>
              <a:ea typeface="+mn-ea"/>
              <a:cs typeface="+mn-cs"/>
            </a:rPr>
            <a:t>地方債</a:t>
          </a:r>
          <a:r>
            <a:rPr kumimoji="1" lang="ja-JP" altLang="ja-JP" sz="1000">
              <a:solidFill>
                <a:schemeClr val="dk1"/>
              </a:solidFill>
              <a:effectLst/>
              <a:latin typeface="+mn-lt"/>
              <a:ea typeface="+mn-ea"/>
              <a:cs typeface="+mn-cs"/>
            </a:rPr>
            <a:t>の償還が本格化するため、数値は</a:t>
          </a:r>
          <a:r>
            <a:rPr kumimoji="1" lang="ja-JP" altLang="en-US" sz="1000">
              <a:solidFill>
                <a:schemeClr val="dk1"/>
              </a:solidFill>
              <a:effectLst/>
              <a:latin typeface="+mn-lt"/>
              <a:ea typeface="+mn-ea"/>
              <a:cs typeface="+mn-cs"/>
            </a:rPr>
            <a:t>増加することが見込まれる</a:t>
          </a:r>
          <a:r>
            <a:rPr kumimoji="1" lang="ja-JP" altLang="ja-JP" sz="1000">
              <a:solidFill>
                <a:schemeClr val="dk1"/>
              </a:solidFill>
              <a:effectLst/>
              <a:latin typeface="+mn-lt"/>
              <a:ea typeface="+mn-ea"/>
              <a:cs typeface="+mn-cs"/>
            </a:rPr>
            <a:t>。このため、執行段階において</a:t>
          </a:r>
          <a:r>
            <a:rPr kumimoji="1" lang="ja-JP" altLang="en-US" sz="1000">
              <a:solidFill>
                <a:schemeClr val="dk1"/>
              </a:solidFill>
              <a:effectLst/>
              <a:latin typeface="+mn-lt"/>
              <a:ea typeface="+mn-ea"/>
              <a:cs typeface="+mn-cs"/>
            </a:rPr>
            <a:t>点検等を行い</a:t>
          </a:r>
          <a:r>
            <a:rPr kumimoji="1" lang="ja-JP" altLang="ja-JP" sz="1000">
              <a:solidFill>
                <a:schemeClr val="dk1"/>
              </a:solidFill>
              <a:effectLst/>
              <a:latin typeface="+mn-lt"/>
              <a:ea typeface="+mn-ea"/>
              <a:cs typeface="+mn-cs"/>
            </a:rPr>
            <a:t>地方債の発行を</a:t>
          </a:r>
          <a:r>
            <a:rPr kumimoji="1" lang="ja-JP" altLang="en-US" sz="1000">
              <a:solidFill>
                <a:schemeClr val="dk1"/>
              </a:solidFill>
              <a:effectLst/>
              <a:latin typeface="+mn-lt"/>
              <a:ea typeface="+mn-ea"/>
              <a:cs typeface="+mn-cs"/>
            </a:rPr>
            <a:t>できるだけ</a:t>
          </a:r>
          <a:r>
            <a:rPr kumimoji="1" lang="ja-JP" altLang="ja-JP" sz="1000">
              <a:solidFill>
                <a:schemeClr val="dk1"/>
              </a:solidFill>
              <a:effectLst/>
              <a:latin typeface="+mn-lt"/>
              <a:ea typeface="+mn-ea"/>
              <a:cs typeface="+mn-cs"/>
            </a:rPr>
            <a:t>抑える</a:t>
          </a:r>
          <a:r>
            <a:rPr kumimoji="1" lang="ja-JP" altLang="en-US" sz="1000">
              <a:solidFill>
                <a:schemeClr val="dk1"/>
              </a:solidFill>
              <a:effectLst/>
              <a:latin typeface="+mn-lt"/>
              <a:ea typeface="+mn-ea"/>
              <a:cs typeface="+mn-cs"/>
            </a:rPr>
            <a:t>など</a:t>
          </a:r>
          <a:r>
            <a:rPr kumimoji="1" lang="ja-JP" altLang="ja-JP" sz="1000">
              <a:solidFill>
                <a:schemeClr val="dk1"/>
              </a:solidFill>
              <a:effectLst/>
              <a:latin typeface="+mn-lt"/>
              <a:ea typeface="+mn-ea"/>
              <a:cs typeface="+mn-cs"/>
            </a:rPr>
            <a:t>、財政の健全化を図る。</a:t>
          </a:r>
          <a:endParaRPr lang="ja-JP" altLang="ja-JP" sz="1100">
            <a:effectLst/>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164737</xdr:rowOff>
    </xdr:from>
    <xdr:to>
      <xdr:col>81</xdr:col>
      <xdr:colOff>44450</xdr:colOff>
      <xdr:row>44</xdr:row>
      <xdr:rowOff>47897</xdr:rowOff>
    </xdr:to>
    <xdr:cxnSp macro="">
      <xdr:nvCxnSpPr>
        <xdr:cNvPr id="376" name="直線コネクタ 375"/>
        <xdr:cNvCxnSpPr/>
      </xdr:nvCxnSpPr>
      <xdr:spPr>
        <a:xfrm flipV="1">
          <a:off x="17018000" y="633693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19974</xdr:rowOff>
    </xdr:from>
    <xdr:ext cx="762000" cy="259045"/>
    <xdr:sp macro="" textlink="">
      <xdr:nvSpPr>
        <xdr:cNvPr id="377" name="公債費負担の状況最小値テキスト"/>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47897</xdr:rowOff>
    </xdr:from>
    <xdr:to>
      <xdr:col>81</xdr:col>
      <xdr:colOff>133350</xdr:colOff>
      <xdr:row>44</xdr:row>
      <xdr:rowOff>47897</xdr:rowOff>
    </xdr:to>
    <xdr:cxnSp macro="">
      <xdr:nvCxnSpPr>
        <xdr:cNvPr id="378" name="直線コネクタ 377"/>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79664</xdr:rowOff>
    </xdr:from>
    <xdr:ext cx="762000" cy="259045"/>
    <xdr:sp macro="" textlink="">
      <xdr:nvSpPr>
        <xdr:cNvPr id="379" name="公債費負担の状況最大値テキスト"/>
        <xdr:cNvSpPr txBox="1"/>
      </xdr:nvSpPr>
      <xdr:spPr>
        <a:xfrm>
          <a:off x="17106900" y="608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164737</xdr:rowOff>
    </xdr:from>
    <xdr:to>
      <xdr:col>81</xdr:col>
      <xdr:colOff>133350</xdr:colOff>
      <xdr:row>36</xdr:row>
      <xdr:rowOff>164737</xdr:rowOff>
    </xdr:to>
    <xdr:cxnSp macro="">
      <xdr:nvCxnSpPr>
        <xdr:cNvPr id="380" name="直線コネクタ 379"/>
        <xdr:cNvCxnSpPr/>
      </xdr:nvCxnSpPr>
      <xdr:spPr>
        <a:xfrm>
          <a:off x="16929100" y="633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146776</xdr:rowOff>
    </xdr:from>
    <xdr:to>
      <xdr:col>81</xdr:col>
      <xdr:colOff>44450</xdr:colOff>
      <xdr:row>40</xdr:row>
      <xdr:rowOff>37374</xdr:rowOff>
    </xdr:to>
    <xdr:cxnSp macro="">
      <xdr:nvCxnSpPr>
        <xdr:cNvPr id="381" name="直線コネクタ 380"/>
        <xdr:cNvCxnSpPr/>
      </xdr:nvCxnSpPr>
      <xdr:spPr>
        <a:xfrm>
          <a:off x="16179800" y="6833326"/>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68960</xdr:rowOff>
    </xdr:from>
    <xdr:ext cx="762000" cy="259045"/>
    <xdr:sp macro="" textlink="">
      <xdr:nvSpPr>
        <xdr:cNvPr id="382" name="公債費負担の状況平均値テキスト"/>
        <xdr:cNvSpPr txBox="1"/>
      </xdr:nvSpPr>
      <xdr:spPr>
        <a:xfrm>
          <a:off x="17106900" y="692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96883</xdr:rowOff>
    </xdr:from>
    <xdr:to>
      <xdr:col>81</xdr:col>
      <xdr:colOff>95250</xdr:colOff>
      <xdr:row>41</xdr:row>
      <xdr:rowOff>27033</xdr:rowOff>
    </xdr:to>
    <xdr:sp macro="" textlink="">
      <xdr:nvSpPr>
        <xdr:cNvPr id="383" name="フローチャート: 判断 382"/>
        <xdr:cNvSpPr/>
      </xdr:nvSpPr>
      <xdr:spPr>
        <a:xfrm>
          <a:off x="169672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132987</xdr:rowOff>
    </xdr:from>
    <xdr:to>
      <xdr:col>77</xdr:col>
      <xdr:colOff>44450</xdr:colOff>
      <xdr:row>39</xdr:row>
      <xdr:rowOff>146776</xdr:rowOff>
    </xdr:to>
    <xdr:cxnSp macro="">
      <xdr:nvCxnSpPr>
        <xdr:cNvPr id="384" name="直線コネクタ 383"/>
        <xdr:cNvCxnSpPr/>
      </xdr:nvCxnSpPr>
      <xdr:spPr>
        <a:xfrm>
          <a:off x="15290800" y="6819537"/>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103777</xdr:rowOff>
    </xdr:from>
    <xdr:to>
      <xdr:col>77</xdr:col>
      <xdr:colOff>95250</xdr:colOff>
      <xdr:row>41</xdr:row>
      <xdr:rowOff>33927</xdr:rowOff>
    </xdr:to>
    <xdr:sp macro="" textlink="">
      <xdr:nvSpPr>
        <xdr:cNvPr id="385" name="フローチャート: 判断 384"/>
        <xdr:cNvSpPr/>
      </xdr:nvSpPr>
      <xdr:spPr>
        <a:xfrm>
          <a:off x="16129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18704</xdr:rowOff>
    </xdr:from>
    <xdr:ext cx="736600" cy="259045"/>
    <xdr:sp macro="" textlink="">
      <xdr:nvSpPr>
        <xdr:cNvPr id="386" name="テキスト ボックス 385"/>
        <xdr:cNvSpPr txBox="1"/>
      </xdr:nvSpPr>
      <xdr:spPr>
        <a:xfrm>
          <a:off x="15798800" y="704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132987</xdr:rowOff>
    </xdr:from>
    <xdr:to>
      <xdr:col>72</xdr:col>
      <xdr:colOff>203200</xdr:colOff>
      <xdr:row>39</xdr:row>
      <xdr:rowOff>153670</xdr:rowOff>
    </xdr:to>
    <xdr:cxnSp macro="">
      <xdr:nvCxnSpPr>
        <xdr:cNvPr id="387" name="直線コネクタ 386"/>
        <xdr:cNvCxnSpPr/>
      </xdr:nvCxnSpPr>
      <xdr:spPr>
        <a:xfrm flipV="1">
          <a:off x="14401800" y="681953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103777</xdr:rowOff>
    </xdr:from>
    <xdr:to>
      <xdr:col>73</xdr:col>
      <xdr:colOff>44450</xdr:colOff>
      <xdr:row>41</xdr:row>
      <xdr:rowOff>33927</xdr:rowOff>
    </xdr:to>
    <xdr:sp macro="" textlink="">
      <xdr:nvSpPr>
        <xdr:cNvPr id="388" name="フローチャート: 判断 387"/>
        <xdr:cNvSpPr/>
      </xdr:nvSpPr>
      <xdr:spPr>
        <a:xfrm>
          <a:off x="15240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18704</xdr:rowOff>
    </xdr:from>
    <xdr:ext cx="762000" cy="259045"/>
    <xdr:sp macro="" textlink="">
      <xdr:nvSpPr>
        <xdr:cNvPr id="389" name="テキスト ボックス 388"/>
        <xdr:cNvSpPr txBox="1"/>
      </xdr:nvSpPr>
      <xdr:spPr>
        <a:xfrm>
          <a:off x="14909800" y="704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153670</xdr:rowOff>
    </xdr:from>
    <xdr:to>
      <xdr:col>68</xdr:col>
      <xdr:colOff>152400</xdr:colOff>
      <xdr:row>40</xdr:row>
      <xdr:rowOff>78740</xdr:rowOff>
    </xdr:to>
    <xdr:cxnSp macro="">
      <xdr:nvCxnSpPr>
        <xdr:cNvPr id="390" name="直線コネクタ 389"/>
        <xdr:cNvCxnSpPr/>
      </xdr:nvCxnSpPr>
      <xdr:spPr>
        <a:xfrm flipV="1">
          <a:off x="13512800" y="684022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28847</xdr:rowOff>
    </xdr:from>
    <xdr:to>
      <xdr:col>68</xdr:col>
      <xdr:colOff>203200</xdr:colOff>
      <xdr:row>41</xdr:row>
      <xdr:rowOff>130447</xdr:rowOff>
    </xdr:to>
    <xdr:sp macro="" textlink="">
      <xdr:nvSpPr>
        <xdr:cNvPr id="391" name="フローチャート: 判断 390"/>
        <xdr:cNvSpPr/>
      </xdr:nvSpPr>
      <xdr:spPr>
        <a:xfrm>
          <a:off x="14351000" y="70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115224</xdr:rowOff>
    </xdr:from>
    <xdr:ext cx="762000" cy="259045"/>
    <xdr:sp macro="" textlink="">
      <xdr:nvSpPr>
        <xdr:cNvPr id="392" name="テキスト ボックス 391"/>
        <xdr:cNvSpPr txBox="1"/>
      </xdr:nvSpPr>
      <xdr:spPr>
        <a:xfrm>
          <a:off x="14020800" y="71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15059</xdr:rowOff>
    </xdr:from>
    <xdr:to>
      <xdr:col>64</xdr:col>
      <xdr:colOff>152400</xdr:colOff>
      <xdr:row>41</xdr:row>
      <xdr:rowOff>116659</xdr:rowOff>
    </xdr:to>
    <xdr:sp macro="" textlink="">
      <xdr:nvSpPr>
        <xdr:cNvPr id="393" name="フローチャート: 判断 392"/>
        <xdr:cNvSpPr/>
      </xdr:nvSpPr>
      <xdr:spPr>
        <a:xfrm>
          <a:off x="13462000" y="704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101436</xdr:rowOff>
    </xdr:from>
    <xdr:ext cx="762000" cy="259045"/>
    <xdr:sp macro="" textlink="">
      <xdr:nvSpPr>
        <xdr:cNvPr id="394" name="テキスト ボックス 393"/>
        <xdr:cNvSpPr txBox="1"/>
      </xdr:nvSpPr>
      <xdr:spPr>
        <a:xfrm>
          <a:off x="13131800" y="713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158024</xdr:rowOff>
    </xdr:from>
    <xdr:to>
      <xdr:col>81</xdr:col>
      <xdr:colOff>95250</xdr:colOff>
      <xdr:row>40</xdr:row>
      <xdr:rowOff>88174</xdr:rowOff>
    </xdr:to>
    <xdr:sp macro="" textlink="">
      <xdr:nvSpPr>
        <xdr:cNvPr id="400" name="楕円 399"/>
        <xdr:cNvSpPr/>
      </xdr:nvSpPr>
      <xdr:spPr>
        <a:xfrm>
          <a:off x="16967200" y="684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3101</xdr:rowOff>
    </xdr:from>
    <xdr:ext cx="762000" cy="259045"/>
    <xdr:sp macro="" textlink="">
      <xdr:nvSpPr>
        <xdr:cNvPr id="401" name="公債費負担の状況該当値テキスト"/>
        <xdr:cNvSpPr txBox="1"/>
      </xdr:nvSpPr>
      <xdr:spPr>
        <a:xfrm>
          <a:off x="17106900" y="6689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95976</xdr:rowOff>
    </xdr:from>
    <xdr:to>
      <xdr:col>77</xdr:col>
      <xdr:colOff>95250</xdr:colOff>
      <xdr:row>40</xdr:row>
      <xdr:rowOff>26126</xdr:rowOff>
    </xdr:to>
    <xdr:sp macro="" textlink="">
      <xdr:nvSpPr>
        <xdr:cNvPr id="402" name="楕円 401"/>
        <xdr:cNvSpPr/>
      </xdr:nvSpPr>
      <xdr:spPr>
        <a:xfrm>
          <a:off x="16129000" y="678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36303</xdr:rowOff>
    </xdr:from>
    <xdr:ext cx="736600" cy="259045"/>
    <xdr:sp macro="" textlink="">
      <xdr:nvSpPr>
        <xdr:cNvPr id="403" name="テキスト ボックス 402"/>
        <xdr:cNvSpPr txBox="1"/>
      </xdr:nvSpPr>
      <xdr:spPr>
        <a:xfrm>
          <a:off x="15798800" y="655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82187</xdr:rowOff>
    </xdr:from>
    <xdr:to>
      <xdr:col>73</xdr:col>
      <xdr:colOff>44450</xdr:colOff>
      <xdr:row>40</xdr:row>
      <xdr:rowOff>12337</xdr:rowOff>
    </xdr:to>
    <xdr:sp macro="" textlink="">
      <xdr:nvSpPr>
        <xdr:cNvPr id="404" name="楕円 403"/>
        <xdr:cNvSpPr/>
      </xdr:nvSpPr>
      <xdr:spPr>
        <a:xfrm>
          <a:off x="15240000" y="676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22514</xdr:rowOff>
    </xdr:from>
    <xdr:ext cx="762000" cy="259045"/>
    <xdr:sp macro="" textlink="">
      <xdr:nvSpPr>
        <xdr:cNvPr id="405" name="テキスト ボックス 404"/>
        <xdr:cNvSpPr txBox="1"/>
      </xdr:nvSpPr>
      <xdr:spPr>
        <a:xfrm>
          <a:off x="14909800" y="653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102870</xdr:rowOff>
    </xdr:from>
    <xdr:to>
      <xdr:col>68</xdr:col>
      <xdr:colOff>203200</xdr:colOff>
      <xdr:row>40</xdr:row>
      <xdr:rowOff>33020</xdr:rowOff>
    </xdr:to>
    <xdr:sp macro="" textlink="">
      <xdr:nvSpPr>
        <xdr:cNvPr id="406" name="楕円 405"/>
        <xdr:cNvSpPr/>
      </xdr:nvSpPr>
      <xdr:spPr>
        <a:xfrm>
          <a:off x="14351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43197</xdr:rowOff>
    </xdr:from>
    <xdr:ext cx="762000" cy="259045"/>
    <xdr:sp macro="" textlink="">
      <xdr:nvSpPr>
        <xdr:cNvPr id="407" name="テキスト ボックス 406"/>
        <xdr:cNvSpPr txBox="1"/>
      </xdr:nvSpPr>
      <xdr:spPr>
        <a:xfrm>
          <a:off x="14020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408" name="楕円 407"/>
        <xdr:cNvSpPr/>
      </xdr:nvSpPr>
      <xdr:spPr>
        <a:xfrm>
          <a:off x="13462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409" name="テキスト ボックス 408"/>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前年度と比較して</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した。この主な要因としては、</a:t>
          </a:r>
          <a:r>
            <a:rPr kumimoji="1" lang="ja-JP" altLang="en-US" sz="1100">
              <a:solidFill>
                <a:schemeClr val="dk1"/>
              </a:solidFill>
              <a:effectLst/>
              <a:latin typeface="+mn-lt"/>
              <a:ea typeface="+mn-ea"/>
              <a:cs typeface="+mn-cs"/>
            </a:rPr>
            <a:t>地方債残高について、子育て支援住宅建設事業や</a:t>
          </a:r>
          <a:r>
            <a:rPr kumimoji="1" lang="ja-JP" altLang="ja-JP" sz="1100">
              <a:solidFill>
                <a:schemeClr val="dk1"/>
              </a:solidFill>
              <a:effectLst/>
              <a:latin typeface="+mn-lt"/>
              <a:ea typeface="+mn-ea"/>
              <a:cs typeface="+mn-cs"/>
            </a:rPr>
            <a:t>老朽化に伴い実施している公営住宅建設事業</a:t>
          </a:r>
          <a:r>
            <a:rPr kumimoji="1" lang="ja-JP" altLang="en-US" sz="1100">
              <a:solidFill>
                <a:schemeClr val="dk1"/>
              </a:solidFill>
              <a:effectLst/>
              <a:latin typeface="+mn-lt"/>
              <a:ea typeface="+mn-ea"/>
              <a:cs typeface="+mn-cs"/>
            </a:rPr>
            <a:t>に係る公営住宅建設事業債の増及び</a:t>
          </a:r>
          <a:r>
            <a:rPr kumimoji="1" lang="ja-JP" altLang="ja-JP" sz="1100">
              <a:solidFill>
                <a:schemeClr val="dk1"/>
              </a:solidFill>
              <a:effectLst/>
              <a:latin typeface="+mn-lt"/>
              <a:ea typeface="+mn-ea"/>
              <a:cs typeface="+mn-cs"/>
            </a:rPr>
            <a:t>震災関連</a:t>
          </a:r>
          <a:r>
            <a:rPr kumimoji="1" lang="ja-JP" altLang="en-US" sz="1100">
              <a:solidFill>
                <a:schemeClr val="dk1"/>
              </a:solidFill>
              <a:effectLst/>
              <a:latin typeface="+mn-lt"/>
              <a:ea typeface="+mn-ea"/>
              <a:cs typeface="+mn-cs"/>
            </a:rPr>
            <a:t>事業に係る災害復旧事業債の増による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引き続き、震災関連事業や公営住宅建設事業</a:t>
          </a:r>
          <a:r>
            <a:rPr kumimoji="1" lang="ja-JP" altLang="en-US" sz="1100">
              <a:solidFill>
                <a:schemeClr val="dk1"/>
              </a:solidFill>
              <a:effectLst/>
              <a:latin typeface="+mn-lt"/>
              <a:ea typeface="+mn-ea"/>
              <a:cs typeface="+mn-cs"/>
            </a:rPr>
            <a:t>を実施するため、</a:t>
          </a:r>
          <a:r>
            <a:rPr kumimoji="1" lang="ja-JP" altLang="ja-JP" sz="1100">
              <a:solidFill>
                <a:schemeClr val="dk1"/>
              </a:solidFill>
              <a:effectLst/>
              <a:latin typeface="+mn-lt"/>
              <a:ea typeface="+mn-ea"/>
              <a:cs typeface="+mn-cs"/>
            </a:rPr>
            <a:t>地方債現在高</a:t>
          </a:r>
          <a:r>
            <a:rPr kumimoji="1" lang="ja-JP" altLang="en-US" sz="1100">
              <a:solidFill>
                <a:schemeClr val="dk1"/>
              </a:solidFill>
              <a:effectLst/>
              <a:latin typeface="+mn-lt"/>
              <a:ea typeface="+mn-ea"/>
              <a:cs typeface="+mn-cs"/>
            </a:rPr>
            <a:t>は増加し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これにより</a:t>
          </a:r>
          <a:r>
            <a:rPr kumimoji="1" lang="ja-JP" altLang="ja-JP" sz="1100">
              <a:solidFill>
                <a:schemeClr val="dk1"/>
              </a:solidFill>
              <a:effectLst/>
              <a:latin typeface="+mn-lt"/>
              <a:ea typeface="+mn-ea"/>
              <a:cs typeface="+mn-cs"/>
            </a:rPr>
            <a:t>比率は上昇する見込みである。今後も震災復旧を最優先として実施していくものの、通常事業については緊急度等を点検し、地方債の発行額を抑え、後世への負担軽減</a:t>
          </a:r>
          <a:r>
            <a:rPr kumimoji="1" lang="ja-JP" altLang="en-US" sz="1100">
              <a:solidFill>
                <a:schemeClr val="dk1"/>
              </a:solidFill>
              <a:effectLst/>
              <a:latin typeface="+mn-lt"/>
              <a:ea typeface="+mn-ea"/>
              <a:cs typeface="+mn-cs"/>
            </a:rPr>
            <a:t>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108627</xdr:rowOff>
    </xdr:to>
    <xdr:cxnSp macro="">
      <xdr:nvCxnSpPr>
        <xdr:cNvPr id="438" name="直線コネクタ 437"/>
        <xdr:cNvCxnSpPr/>
      </xdr:nvCxnSpPr>
      <xdr:spPr>
        <a:xfrm flipV="1">
          <a:off x="17018000" y="2370667"/>
          <a:ext cx="0" cy="1338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80704</xdr:rowOff>
    </xdr:from>
    <xdr:ext cx="762000" cy="259045"/>
    <xdr:sp macro="" textlink="">
      <xdr:nvSpPr>
        <xdr:cNvPr id="439" name="将来負担の状況最小値テキスト"/>
        <xdr:cNvSpPr txBox="1"/>
      </xdr:nvSpPr>
      <xdr:spPr>
        <a:xfrm>
          <a:off x="17106900" y="368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108627</xdr:rowOff>
    </xdr:from>
    <xdr:to>
      <xdr:col>81</xdr:col>
      <xdr:colOff>133350</xdr:colOff>
      <xdr:row>21</xdr:row>
      <xdr:rowOff>108627</xdr:rowOff>
    </xdr:to>
    <xdr:cxnSp macro="">
      <xdr:nvCxnSpPr>
        <xdr:cNvPr id="440" name="直線コネクタ 439"/>
        <xdr:cNvCxnSpPr/>
      </xdr:nvCxnSpPr>
      <xdr:spPr>
        <a:xfrm>
          <a:off x="16929100" y="370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58589</xdr:rowOff>
    </xdr:from>
    <xdr:to>
      <xdr:col>81</xdr:col>
      <xdr:colOff>44450</xdr:colOff>
      <xdr:row>16</xdr:row>
      <xdr:rowOff>105241</xdr:rowOff>
    </xdr:to>
    <xdr:cxnSp macro="">
      <xdr:nvCxnSpPr>
        <xdr:cNvPr id="443" name="直線コネクタ 442"/>
        <xdr:cNvCxnSpPr/>
      </xdr:nvCxnSpPr>
      <xdr:spPr>
        <a:xfrm>
          <a:off x="16179800" y="2801789"/>
          <a:ext cx="838200" cy="4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58589</xdr:rowOff>
    </xdr:from>
    <xdr:to>
      <xdr:col>77</xdr:col>
      <xdr:colOff>44450</xdr:colOff>
      <xdr:row>16</xdr:row>
      <xdr:rowOff>114893</xdr:rowOff>
    </xdr:to>
    <xdr:cxnSp macro="">
      <xdr:nvCxnSpPr>
        <xdr:cNvPr id="446" name="直線コネクタ 445"/>
        <xdr:cNvCxnSpPr/>
      </xdr:nvCxnSpPr>
      <xdr:spPr>
        <a:xfrm flipV="1">
          <a:off x="15290800" y="2801789"/>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129498</xdr:rowOff>
    </xdr:from>
    <xdr:to>
      <xdr:col>72</xdr:col>
      <xdr:colOff>203200</xdr:colOff>
      <xdr:row>16</xdr:row>
      <xdr:rowOff>114893</xdr:rowOff>
    </xdr:to>
    <xdr:cxnSp macro="">
      <xdr:nvCxnSpPr>
        <xdr:cNvPr id="449" name="直線コネクタ 448"/>
        <xdr:cNvCxnSpPr/>
      </xdr:nvCxnSpPr>
      <xdr:spPr>
        <a:xfrm>
          <a:off x="14401800" y="2701248"/>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0" name="フローチャート: 判断 449"/>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1" name="テキスト ボックス 450"/>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129498</xdr:rowOff>
    </xdr:from>
    <xdr:to>
      <xdr:col>68</xdr:col>
      <xdr:colOff>152400</xdr:colOff>
      <xdr:row>15</xdr:row>
      <xdr:rowOff>145584</xdr:rowOff>
    </xdr:to>
    <xdr:cxnSp macro="">
      <xdr:nvCxnSpPr>
        <xdr:cNvPr id="452" name="直線コネクタ 451"/>
        <xdr:cNvCxnSpPr/>
      </xdr:nvCxnSpPr>
      <xdr:spPr>
        <a:xfrm flipV="1">
          <a:off x="13512800" y="2701248"/>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82042</xdr:rowOff>
    </xdr:from>
    <xdr:to>
      <xdr:col>68</xdr:col>
      <xdr:colOff>203200</xdr:colOff>
      <xdr:row>15</xdr:row>
      <xdr:rowOff>12192</xdr:rowOff>
    </xdr:to>
    <xdr:sp macro="" textlink="">
      <xdr:nvSpPr>
        <xdr:cNvPr id="453" name="フローチャート: 判断 452"/>
        <xdr:cNvSpPr/>
      </xdr:nvSpPr>
      <xdr:spPr>
        <a:xfrm>
          <a:off x="14351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22369</xdr:rowOff>
    </xdr:from>
    <xdr:ext cx="762000" cy="259045"/>
    <xdr:sp macro="" textlink="">
      <xdr:nvSpPr>
        <xdr:cNvPr id="454" name="テキスト ボックス 453"/>
        <xdr:cNvSpPr txBox="1"/>
      </xdr:nvSpPr>
      <xdr:spPr>
        <a:xfrm>
          <a:off x="14020800" y="225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1609</xdr:rowOff>
    </xdr:from>
    <xdr:to>
      <xdr:col>64</xdr:col>
      <xdr:colOff>152400</xdr:colOff>
      <xdr:row>14</xdr:row>
      <xdr:rowOff>103209</xdr:rowOff>
    </xdr:to>
    <xdr:sp macro="" textlink="">
      <xdr:nvSpPr>
        <xdr:cNvPr id="455" name="フローチャート: 判断 454"/>
        <xdr:cNvSpPr/>
      </xdr:nvSpPr>
      <xdr:spPr>
        <a:xfrm>
          <a:off x="13462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113386</xdr:rowOff>
    </xdr:from>
    <xdr:ext cx="762000" cy="259045"/>
    <xdr:sp macro="" textlink="">
      <xdr:nvSpPr>
        <xdr:cNvPr id="456" name="テキスト ボックス 455"/>
        <xdr:cNvSpPr txBox="1"/>
      </xdr:nvSpPr>
      <xdr:spPr>
        <a:xfrm>
          <a:off x="13131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54441</xdr:rowOff>
    </xdr:from>
    <xdr:to>
      <xdr:col>81</xdr:col>
      <xdr:colOff>95250</xdr:colOff>
      <xdr:row>16</xdr:row>
      <xdr:rowOff>156041</xdr:rowOff>
    </xdr:to>
    <xdr:sp macro="" textlink="">
      <xdr:nvSpPr>
        <xdr:cNvPr id="462" name="楕円 461"/>
        <xdr:cNvSpPr/>
      </xdr:nvSpPr>
      <xdr:spPr>
        <a:xfrm>
          <a:off x="16967200" y="279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26518</xdr:rowOff>
    </xdr:from>
    <xdr:ext cx="762000" cy="259045"/>
    <xdr:sp macro="" textlink="">
      <xdr:nvSpPr>
        <xdr:cNvPr id="463" name="将来負担の状況該当値テキスト"/>
        <xdr:cNvSpPr txBox="1"/>
      </xdr:nvSpPr>
      <xdr:spPr>
        <a:xfrm>
          <a:off x="17106900" y="2769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7789</xdr:rowOff>
    </xdr:from>
    <xdr:to>
      <xdr:col>77</xdr:col>
      <xdr:colOff>95250</xdr:colOff>
      <xdr:row>16</xdr:row>
      <xdr:rowOff>109389</xdr:rowOff>
    </xdr:to>
    <xdr:sp macro="" textlink="">
      <xdr:nvSpPr>
        <xdr:cNvPr id="464" name="楕円 463"/>
        <xdr:cNvSpPr/>
      </xdr:nvSpPr>
      <xdr:spPr>
        <a:xfrm>
          <a:off x="16129000" y="275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94166</xdr:rowOff>
    </xdr:from>
    <xdr:ext cx="736600" cy="259045"/>
    <xdr:sp macro="" textlink="">
      <xdr:nvSpPr>
        <xdr:cNvPr id="465" name="テキスト ボックス 464"/>
        <xdr:cNvSpPr txBox="1"/>
      </xdr:nvSpPr>
      <xdr:spPr>
        <a:xfrm>
          <a:off x="15798800" y="2837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64093</xdr:rowOff>
    </xdr:from>
    <xdr:to>
      <xdr:col>73</xdr:col>
      <xdr:colOff>44450</xdr:colOff>
      <xdr:row>16</xdr:row>
      <xdr:rowOff>165693</xdr:rowOff>
    </xdr:to>
    <xdr:sp macro="" textlink="">
      <xdr:nvSpPr>
        <xdr:cNvPr id="466" name="楕円 465"/>
        <xdr:cNvSpPr/>
      </xdr:nvSpPr>
      <xdr:spPr>
        <a:xfrm>
          <a:off x="15240000" y="280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150470</xdr:rowOff>
    </xdr:from>
    <xdr:ext cx="762000" cy="259045"/>
    <xdr:sp macro="" textlink="">
      <xdr:nvSpPr>
        <xdr:cNvPr id="467" name="テキスト ボックス 466"/>
        <xdr:cNvSpPr txBox="1"/>
      </xdr:nvSpPr>
      <xdr:spPr>
        <a:xfrm>
          <a:off x="14909800" y="2893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78698</xdr:rowOff>
    </xdr:from>
    <xdr:to>
      <xdr:col>68</xdr:col>
      <xdr:colOff>203200</xdr:colOff>
      <xdr:row>16</xdr:row>
      <xdr:rowOff>8848</xdr:rowOff>
    </xdr:to>
    <xdr:sp macro="" textlink="">
      <xdr:nvSpPr>
        <xdr:cNvPr id="468" name="楕円 467"/>
        <xdr:cNvSpPr/>
      </xdr:nvSpPr>
      <xdr:spPr>
        <a:xfrm>
          <a:off x="14351000" y="265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165075</xdr:rowOff>
    </xdr:from>
    <xdr:ext cx="762000" cy="259045"/>
    <xdr:sp macro="" textlink="">
      <xdr:nvSpPr>
        <xdr:cNvPr id="469" name="テキスト ボックス 468"/>
        <xdr:cNvSpPr txBox="1"/>
      </xdr:nvSpPr>
      <xdr:spPr>
        <a:xfrm>
          <a:off x="14020800" y="273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94784</xdr:rowOff>
    </xdr:from>
    <xdr:to>
      <xdr:col>64</xdr:col>
      <xdr:colOff>152400</xdr:colOff>
      <xdr:row>16</xdr:row>
      <xdr:rowOff>24934</xdr:rowOff>
    </xdr:to>
    <xdr:sp macro="" textlink="">
      <xdr:nvSpPr>
        <xdr:cNvPr id="470" name="楕円 469"/>
        <xdr:cNvSpPr/>
      </xdr:nvSpPr>
      <xdr:spPr>
        <a:xfrm>
          <a:off x="13462000" y="266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9711</xdr:rowOff>
    </xdr:from>
    <xdr:ext cx="762000" cy="259045"/>
    <xdr:sp macro="" textlink="">
      <xdr:nvSpPr>
        <xdr:cNvPr id="471" name="テキスト ボックス 470"/>
        <xdr:cNvSpPr txBox="1"/>
      </xdr:nvSpPr>
      <xdr:spPr>
        <a:xfrm>
          <a:off x="13131800" y="2752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熊本県甲佐町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10,654
10,590
57.93
10,139,794
9,320,131
691,258
3,421,960
10,204,610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類似団体及び熊本県平均を下回っており、</a:t>
          </a:r>
          <a:r>
            <a:rPr kumimoji="1" lang="ja-JP" altLang="en-US"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ポイント増加している。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前年度から増加した主な要因としては、退職者数の増により退職手当負担金の増加などによるものである。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今後も、引き続き定員管理を行うなど行財政改革の取組みを行うことで財政の健全化を図る</a:t>
          </a:r>
          <a:r>
            <a:rPr kumimoji="1" lang="ja-JP" altLang="en-US"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163576</xdr:rowOff>
    </xdr:from>
    <xdr:to>
      <xdr:col>24</xdr:col>
      <xdr:colOff>25400</xdr:colOff>
      <xdr:row>41</xdr:row>
      <xdr:rowOff>133858</xdr:rowOff>
    </xdr:to>
    <xdr:cxnSp macro="">
      <xdr:nvCxnSpPr>
        <xdr:cNvPr id="59" name="直線コネクタ 58"/>
        <xdr:cNvCxnSpPr/>
      </xdr:nvCxnSpPr>
      <xdr:spPr>
        <a:xfrm flipV="1">
          <a:off x="4826000" y="599287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163576</xdr:rowOff>
    </xdr:from>
    <xdr:to>
      <xdr:col>24</xdr:col>
      <xdr:colOff>114300</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85852</xdr:rowOff>
    </xdr:from>
    <xdr:to>
      <xdr:col>24</xdr:col>
      <xdr:colOff>25400</xdr:colOff>
      <xdr:row>36</xdr:row>
      <xdr:rowOff>104140</xdr:rowOff>
    </xdr:to>
    <xdr:cxnSp macro="">
      <xdr:nvCxnSpPr>
        <xdr:cNvPr id="64" name="直線コネクタ 63"/>
        <xdr:cNvCxnSpPr/>
      </xdr:nvCxnSpPr>
      <xdr:spPr>
        <a:xfrm>
          <a:off x="3987800" y="625805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121429</xdr:rowOff>
    </xdr:from>
    <xdr:ext cx="762000" cy="259045"/>
    <xdr:sp macro="" textlink="">
      <xdr:nvSpPr>
        <xdr:cNvPr id="65" name="人件費平均値テキスト"/>
        <xdr:cNvSpPr txBox="1"/>
      </xdr:nvSpPr>
      <xdr:spPr>
        <a:xfrm>
          <a:off x="4914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149352</xdr:rowOff>
    </xdr:from>
    <xdr:to>
      <xdr:col>24</xdr:col>
      <xdr:colOff>76200</xdr:colOff>
      <xdr:row>37</xdr:row>
      <xdr:rowOff>79502</xdr:rowOff>
    </xdr:to>
    <xdr:sp macro="" textlink="">
      <xdr:nvSpPr>
        <xdr:cNvPr id="66" name="フローチャート: 判断 65"/>
        <xdr:cNvSpPr/>
      </xdr:nvSpPr>
      <xdr:spPr>
        <a:xfrm>
          <a:off x="4775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67564</xdr:rowOff>
    </xdr:from>
    <xdr:to>
      <xdr:col>19</xdr:col>
      <xdr:colOff>187325</xdr:colOff>
      <xdr:row>36</xdr:row>
      <xdr:rowOff>85852</xdr:rowOff>
    </xdr:to>
    <xdr:cxnSp macro="">
      <xdr:nvCxnSpPr>
        <xdr:cNvPr id="67" name="直線コネクタ 66"/>
        <xdr:cNvCxnSpPr/>
      </xdr:nvCxnSpPr>
      <xdr:spPr>
        <a:xfrm>
          <a:off x="3098800" y="62397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50563</xdr:rowOff>
    </xdr:from>
    <xdr:ext cx="736600" cy="259045"/>
    <xdr:sp macro="" textlink="">
      <xdr:nvSpPr>
        <xdr:cNvPr id="69" name="テキスト ボックス 68"/>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53848</xdr:rowOff>
    </xdr:from>
    <xdr:to>
      <xdr:col>15</xdr:col>
      <xdr:colOff>98425</xdr:colOff>
      <xdr:row>36</xdr:row>
      <xdr:rowOff>67564</xdr:rowOff>
    </xdr:to>
    <xdr:cxnSp macro="">
      <xdr:nvCxnSpPr>
        <xdr:cNvPr id="70" name="直線コネクタ 69"/>
        <xdr:cNvCxnSpPr/>
      </xdr:nvCxnSpPr>
      <xdr:spPr>
        <a:xfrm>
          <a:off x="2209800" y="62260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45991</xdr:rowOff>
    </xdr:from>
    <xdr:ext cx="762000" cy="259045"/>
    <xdr:sp macro="" textlink="">
      <xdr:nvSpPr>
        <xdr:cNvPr id="72" name="テキスト ボックス 71"/>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53848</xdr:rowOff>
    </xdr:from>
    <xdr:to>
      <xdr:col>11</xdr:col>
      <xdr:colOff>9525</xdr:colOff>
      <xdr:row>36</xdr:row>
      <xdr:rowOff>122428</xdr:rowOff>
    </xdr:to>
    <xdr:cxnSp macro="">
      <xdr:nvCxnSpPr>
        <xdr:cNvPr id="73" name="直線コネクタ 72"/>
        <xdr:cNvCxnSpPr/>
      </xdr:nvCxnSpPr>
      <xdr:spPr>
        <a:xfrm flipV="1">
          <a:off x="1320800" y="62260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4" name="フローチャート: 判断 73"/>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75" name="テキスト ボックス 74"/>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6" name="フローチャート: 判断 75"/>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77" name="テキスト ボックス 76"/>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83" name="楕円 82"/>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69867</xdr:rowOff>
    </xdr:from>
    <xdr:ext cx="762000" cy="259045"/>
    <xdr:sp macro="" textlink="">
      <xdr:nvSpPr>
        <xdr:cNvPr id="84" name="人件費該当値テキスト"/>
        <xdr:cNvSpPr txBox="1"/>
      </xdr:nvSpPr>
      <xdr:spPr>
        <a:xfrm>
          <a:off x="4914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35052</xdr:rowOff>
    </xdr:from>
    <xdr:to>
      <xdr:col>20</xdr:col>
      <xdr:colOff>38100</xdr:colOff>
      <xdr:row>36</xdr:row>
      <xdr:rowOff>136652</xdr:rowOff>
    </xdr:to>
    <xdr:sp macro="" textlink="">
      <xdr:nvSpPr>
        <xdr:cNvPr id="85" name="楕円 84"/>
        <xdr:cNvSpPr/>
      </xdr:nvSpPr>
      <xdr:spPr>
        <a:xfrm>
          <a:off x="3937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146829</xdr:rowOff>
    </xdr:from>
    <xdr:ext cx="736600" cy="259045"/>
    <xdr:sp macro="" textlink="">
      <xdr:nvSpPr>
        <xdr:cNvPr id="86" name="テキスト ボックス 85"/>
        <xdr:cNvSpPr txBox="1"/>
      </xdr:nvSpPr>
      <xdr:spPr>
        <a:xfrm>
          <a:off x="3606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xdr:rowOff>
    </xdr:from>
    <xdr:to>
      <xdr:col>15</xdr:col>
      <xdr:colOff>149225</xdr:colOff>
      <xdr:row>36</xdr:row>
      <xdr:rowOff>118364</xdr:rowOff>
    </xdr:to>
    <xdr:sp macro="" textlink="">
      <xdr:nvSpPr>
        <xdr:cNvPr id="87" name="楕円 86"/>
        <xdr:cNvSpPr/>
      </xdr:nvSpPr>
      <xdr:spPr>
        <a:xfrm>
          <a:off x="3048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128541</xdr:rowOff>
    </xdr:from>
    <xdr:ext cx="762000" cy="259045"/>
    <xdr:sp macro="" textlink="">
      <xdr:nvSpPr>
        <xdr:cNvPr id="88" name="テキスト ボックス 87"/>
        <xdr:cNvSpPr txBox="1"/>
      </xdr:nvSpPr>
      <xdr:spPr>
        <a:xfrm>
          <a:off x="2717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xdr:rowOff>
    </xdr:from>
    <xdr:to>
      <xdr:col>11</xdr:col>
      <xdr:colOff>60325</xdr:colOff>
      <xdr:row>36</xdr:row>
      <xdr:rowOff>104648</xdr:rowOff>
    </xdr:to>
    <xdr:sp macro="" textlink="">
      <xdr:nvSpPr>
        <xdr:cNvPr id="89" name="楕円 88"/>
        <xdr:cNvSpPr/>
      </xdr:nvSpPr>
      <xdr:spPr>
        <a:xfrm>
          <a:off x="2159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114825</xdr:rowOff>
    </xdr:from>
    <xdr:ext cx="762000" cy="259045"/>
    <xdr:sp macro="" textlink="">
      <xdr:nvSpPr>
        <xdr:cNvPr id="90" name="テキスト ボックス 89"/>
        <xdr:cNvSpPr txBox="1"/>
      </xdr:nvSpPr>
      <xdr:spPr>
        <a:xfrm>
          <a:off x="1828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91" name="楕円 90"/>
        <xdr:cNvSpPr/>
      </xdr:nvSpPr>
      <xdr:spPr>
        <a:xfrm>
          <a:off x="1270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11955</xdr:rowOff>
    </xdr:from>
    <xdr:ext cx="762000" cy="259045"/>
    <xdr:sp macro="" textlink="">
      <xdr:nvSpPr>
        <xdr:cNvPr id="92" name="テキスト ボックス 91"/>
        <xdr:cNvSpPr txBox="1"/>
      </xdr:nvSpPr>
      <xdr:spPr>
        <a:xfrm>
          <a:off x="939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類似団体平均と比較すると</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ポイント、県平均と比較すると</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ポイント低く、前年度と比較して</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ポイント増加した。</a:t>
          </a:r>
          <a:endParaRPr lang="ja-JP" altLang="ja-JP" sz="1400">
            <a:effectLst/>
          </a:endParaRPr>
        </a:p>
        <a:p>
          <a:r>
            <a:rPr kumimoji="1" lang="ja-JP" altLang="ja-JP" sz="1100">
              <a:solidFill>
                <a:schemeClr val="dk1"/>
              </a:solidFill>
              <a:effectLst/>
              <a:latin typeface="+mn-lt"/>
              <a:ea typeface="+mn-ea"/>
              <a:cs typeface="+mn-cs"/>
            </a:rPr>
            <a:t>　増加した主な要因としては、</a:t>
          </a:r>
          <a:r>
            <a:rPr kumimoji="1" lang="ja-JP" altLang="en-US" sz="1100">
              <a:solidFill>
                <a:schemeClr val="dk1"/>
              </a:solidFill>
              <a:effectLst/>
              <a:latin typeface="+mn-lt"/>
              <a:ea typeface="+mn-ea"/>
              <a:cs typeface="+mn-cs"/>
            </a:rPr>
            <a:t>前年度から引き続き、</a:t>
          </a:r>
          <a:r>
            <a:rPr kumimoji="1" lang="ja-JP" altLang="ja-JP" sz="1100">
              <a:solidFill>
                <a:schemeClr val="dk1"/>
              </a:solidFill>
              <a:effectLst/>
              <a:latin typeface="+mn-lt"/>
              <a:ea typeface="+mn-ea"/>
              <a:cs typeface="+mn-cs"/>
            </a:rPr>
            <a:t>猛暑等による公立学校等の光熱水費が増加したことなどによる。</a:t>
          </a:r>
          <a:endParaRPr lang="ja-JP" altLang="ja-JP" sz="1400">
            <a:effectLst/>
          </a:endParaRPr>
        </a:p>
        <a:p>
          <a:r>
            <a:rPr kumimoji="1" lang="ja-JP" altLang="ja-JP" sz="1100">
              <a:solidFill>
                <a:schemeClr val="dk1"/>
              </a:solidFill>
              <a:effectLst/>
              <a:latin typeface="+mn-lt"/>
              <a:ea typeface="+mn-ea"/>
              <a:cs typeface="+mn-cs"/>
            </a:rPr>
            <a:t>　今後は、節電節水を徹底するとともに、引き続き行財政改革を実施することにより経費削減を図る。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39370</xdr:rowOff>
    </xdr:to>
    <xdr:cxnSp macro="">
      <xdr:nvCxnSpPr>
        <xdr:cNvPr id="120" name="直線コネクタ 119"/>
        <xdr:cNvCxnSpPr/>
      </xdr:nvCxnSpPr>
      <xdr:spPr>
        <a:xfrm flipV="1">
          <a:off x="16510000" y="24511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96520</xdr:rowOff>
    </xdr:from>
    <xdr:to>
      <xdr:col>82</xdr:col>
      <xdr:colOff>107950</xdr:colOff>
      <xdr:row>14</xdr:row>
      <xdr:rowOff>119380</xdr:rowOff>
    </xdr:to>
    <xdr:cxnSp macro="">
      <xdr:nvCxnSpPr>
        <xdr:cNvPr id="125" name="直線コネクタ 124"/>
        <xdr:cNvCxnSpPr/>
      </xdr:nvCxnSpPr>
      <xdr:spPr>
        <a:xfrm>
          <a:off x="15671800" y="24968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139717</xdr:rowOff>
    </xdr:from>
    <xdr:ext cx="762000" cy="259045"/>
    <xdr:sp macro="" textlink="">
      <xdr:nvSpPr>
        <xdr:cNvPr id="126" name="物件費平均値テキスト"/>
        <xdr:cNvSpPr txBox="1"/>
      </xdr:nvSpPr>
      <xdr:spPr>
        <a:xfrm>
          <a:off x="16598900" y="2882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27" name="フローチャート: 判断 126"/>
        <xdr:cNvSpPr/>
      </xdr:nvSpPr>
      <xdr:spPr>
        <a:xfrm>
          <a:off x="164592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73660</xdr:rowOff>
    </xdr:from>
    <xdr:to>
      <xdr:col>78</xdr:col>
      <xdr:colOff>69850</xdr:colOff>
      <xdr:row>14</xdr:row>
      <xdr:rowOff>96520</xdr:rowOff>
    </xdr:to>
    <xdr:cxnSp macro="">
      <xdr:nvCxnSpPr>
        <xdr:cNvPr id="128" name="直線コネクタ 127"/>
        <xdr:cNvCxnSpPr/>
      </xdr:nvCxnSpPr>
      <xdr:spPr>
        <a:xfrm>
          <a:off x="14782800" y="2473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29" name="フローチャート: 判断 128"/>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30" name="テキスト ボックス 129"/>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58420</xdr:rowOff>
    </xdr:from>
    <xdr:to>
      <xdr:col>73</xdr:col>
      <xdr:colOff>180975</xdr:colOff>
      <xdr:row>14</xdr:row>
      <xdr:rowOff>73660</xdr:rowOff>
    </xdr:to>
    <xdr:cxnSp macro="">
      <xdr:nvCxnSpPr>
        <xdr:cNvPr id="131" name="直線コネクタ 130"/>
        <xdr:cNvCxnSpPr/>
      </xdr:nvCxnSpPr>
      <xdr:spPr>
        <a:xfrm>
          <a:off x="13893800" y="2458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99060</xdr:rowOff>
    </xdr:from>
    <xdr:to>
      <xdr:col>74</xdr:col>
      <xdr:colOff>31750</xdr:colOff>
      <xdr:row>17</xdr:row>
      <xdr:rowOff>29210</xdr:rowOff>
    </xdr:to>
    <xdr:sp macro="" textlink="">
      <xdr:nvSpPr>
        <xdr:cNvPr id="132" name="フローチャート: 判断 131"/>
        <xdr:cNvSpPr/>
      </xdr:nvSpPr>
      <xdr:spPr>
        <a:xfrm>
          <a:off x="14732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13987</xdr:rowOff>
    </xdr:from>
    <xdr:ext cx="762000" cy="259045"/>
    <xdr:sp macro="" textlink="">
      <xdr:nvSpPr>
        <xdr:cNvPr id="133" name="テキスト ボックス 132"/>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58420</xdr:rowOff>
    </xdr:from>
    <xdr:to>
      <xdr:col>69</xdr:col>
      <xdr:colOff>92075</xdr:colOff>
      <xdr:row>14</xdr:row>
      <xdr:rowOff>96520</xdr:rowOff>
    </xdr:to>
    <xdr:cxnSp macro="">
      <xdr:nvCxnSpPr>
        <xdr:cNvPr id="134" name="直線コネクタ 133"/>
        <xdr:cNvCxnSpPr/>
      </xdr:nvCxnSpPr>
      <xdr:spPr>
        <a:xfrm flipV="1">
          <a:off x="13004800" y="2458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5" name="フローチャート: 判断 134"/>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170197</xdr:rowOff>
    </xdr:from>
    <xdr:ext cx="762000" cy="259045"/>
    <xdr:sp macro="" textlink="">
      <xdr:nvSpPr>
        <xdr:cNvPr id="136" name="テキスト ボックス 135"/>
        <xdr:cNvSpPr txBox="1"/>
      </xdr:nvSpPr>
      <xdr:spPr>
        <a:xfrm>
          <a:off x="13512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37" name="フローチャート: 判断 136"/>
        <xdr:cNvSpPr/>
      </xdr:nvSpPr>
      <xdr:spPr>
        <a:xfrm>
          <a:off x="12954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147337</xdr:rowOff>
    </xdr:from>
    <xdr:ext cx="762000" cy="259045"/>
    <xdr:sp macro="" textlink="">
      <xdr:nvSpPr>
        <xdr:cNvPr id="138" name="テキスト ボックス 137"/>
        <xdr:cNvSpPr txBox="1"/>
      </xdr:nvSpPr>
      <xdr:spPr>
        <a:xfrm>
          <a:off x="12623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68580</xdr:rowOff>
    </xdr:from>
    <xdr:to>
      <xdr:col>82</xdr:col>
      <xdr:colOff>158750</xdr:colOff>
      <xdr:row>14</xdr:row>
      <xdr:rowOff>170180</xdr:rowOff>
    </xdr:to>
    <xdr:sp macro="" textlink="">
      <xdr:nvSpPr>
        <xdr:cNvPr id="144" name="楕円 143"/>
        <xdr:cNvSpPr/>
      </xdr:nvSpPr>
      <xdr:spPr>
        <a:xfrm>
          <a:off x="164592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148607</xdr:rowOff>
    </xdr:from>
    <xdr:ext cx="762000" cy="259045"/>
    <xdr:sp macro="" textlink="">
      <xdr:nvSpPr>
        <xdr:cNvPr id="145" name="物件費該当値テキスト"/>
        <xdr:cNvSpPr txBox="1"/>
      </xdr:nvSpPr>
      <xdr:spPr>
        <a:xfrm>
          <a:off x="16598900" y="237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45720</xdr:rowOff>
    </xdr:from>
    <xdr:to>
      <xdr:col>78</xdr:col>
      <xdr:colOff>120650</xdr:colOff>
      <xdr:row>14</xdr:row>
      <xdr:rowOff>147320</xdr:rowOff>
    </xdr:to>
    <xdr:sp macro="" textlink="">
      <xdr:nvSpPr>
        <xdr:cNvPr id="146" name="楕円 145"/>
        <xdr:cNvSpPr/>
      </xdr:nvSpPr>
      <xdr:spPr>
        <a:xfrm>
          <a:off x="156210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157497</xdr:rowOff>
    </xdr:from>
    <xdr:ext cx="736600" cy="259045"/>
    <xdr:sp macro="" textlink="">
      <xdr:nvSpPr>
        <xdr:cNvPr id="147" name="テキスト ボックス 146"/>
        <xdr:cNvSpPr txBox="1"/>
      </xdr:nvSpPr>
      <xdr:spPr>
        <a:xfrm>
          <a:off x="15290800" y="221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22860</xdr:rowOff>
    </xdr:from>
    <xdr:to>
      <xdr:col>74</xdr:col>
      <xdr:colOff>31750</xdr:colOff>
      <xdr:row>14</xdr:row>
      <xdr:rowOff>124460</xdr:rowOff>
    </xdr:to>
    <xdr:sp macro="" textlink="">
      <xdr:nvSpPr>
        <xdr:cNvPr id="148" name="楕円 147"/>
        <xdr:cNvSpPr/>
      </xdr:nvSpPr>
      <xdr:spPr>
        <a:xfrm>
          <a:off x="147320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134637</xdr:rowOff>
    </xdr:from>
    <xdr:ext cx="762000" cy="259045"/>
    <xdr:sp macro="" textlink="">
      <xdr:nvSpPr>
        <xdr:cNvPr id="149" name="テキスト ボックス 148"/>
        <xdr:cNvSpPr txBox="1"/>
      </xdr:nvSpPr>
      <xdr:spPr>
        <a:xfrm>
          <a:off x="14401800" y="219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xdr:rowOff>
    </xdr:from>
    <xdr:to>
      <xdr:col>69</xdr:col>
      <xdr:colOff>142875</xdr:colOff>
      <xdr:row>14</xdr:row>
      <xdr:rowOff>109220</xdr:rowOff>
    </xdr:to>
    <xdr:sp macro="" textlink="">
      <xdr:nvSpPr>
        <xdr:cNvPr id="150" name="楕円 149"/>
        <xdr:cNvSpPr/>
      </xdr:nvSpPr>
      <xdr:spPr>
        <a:xfrm>
          <a:off x="13843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119397</xdr:rowOff>
    </xdr:from>
    <xdr:ext cx="762000" cy="259045"/>
    <xdr:sp macro="" textlink="">
      <xdr:nvSpPr>
        <xdr:cNvPr id="151" name="テキスト ボックス 150"/>
        <xdr:cNvSpPr txBox="1"/>
      </xdr:nvSpPr>
      <xdr:spPr>
        <a:xfrm>
          <a:off x="13512800" y="21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45720</xdr:rowOff>
    </xdr:from>
    <xdr:to>
      <xdr:col>65</xdr:col>
      <xdr:colOff>53975</xdr:colOff>
      <xdr:row>14</xdr:row>
      <xdr:rowOff>147320</xdr:rowOff>
    </xdr:to>
    <xdr:sp macro="" textlink="">
      <xdr:nvSpPr>
        <xdr:cNvPr id="152" name="楕円 151"/>
        <xdr:cNvSpPr/>
      </xdr:nvSpPr>
      <xdr:spPr>
        <a:xfrm>
          <a:off x="129540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157497</xdr:rowOff>
    </xdr:from>
    <xdr:ext cx="762000" cy="259045"/>
    <xdr:sp macro="" textlink="">
      <xdr:nvSpPr>
        <xdr:cNvPr id="153" name="テキスト ボックス 152"/>
        <xdr:cNvSpPr txBox="1"/>
      </xdr:nvSpPr>
      <xdr:spPr>
        <a:xfrm>
          <a:off x="12623800" y="221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類似団体と比較すると</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ポイント上回っており、前年度と比較</a:t>
          </a:r>
          <a:r>
            <a:rPr kumimoji="1" lang="ja-JP" altLang="en-US" sz="1100">
              <a:solidFill>
                <a:schemeClr val="dk1"/>
              </a:solidFill>
              <a:effectLst/>
              <a:latin typeface="+mn-lt"/>
              <a:ea typeface="+mn-ea"/>
              <a:cs typeface="+mn-cs"/>
            </a:rPr>
            <a:t>すると</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前年度から</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した主な要因としては、</a:t>
          </a:r>
          <a:r>
            <a:rPr kumimoji="1" lang="ja-JP" altLang="en-US" sz="1100">
              <a:solidFill>
                <a:schemeClr val="dk1"/>
              </a:solidFill>
              <a:effectLst/>
              <a:latin typeface="+mn-lt"/>
              <a:ea typeface="+mn-ea"/>
              <a:cs typeface="+mn-cs"/>
            </a:rPr>
            <a:t>障がい者福祉給付費について介護給付訓練等給付費について利用者の減等によるものである。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保育の無償化や障がい者の利用者数の増等による給付費の増等により</a:t>
          </a:r>
          <a:r>
            <a:rPr kumimoji="1" lang="ja-JP" altLang="ja-JP" sz="1100">
              <a:solidFill>
                <a:schemeClr val="dk1"/>
              </a:solidFill>
              <a:effectLst/>
              <a:latin typeface="+mn-lt"/>
              <a:ea typeface="+mn-ea"/>
              <a:cs typeface="+mn-cs"/>
            </a:rPr>
            <a:t>扶助費は増加することが考えられる。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62</xdr:row>
      <xdr:rowOff>25400</xdr:rowOff>
    </xdr:to>
    <xdr:cxnSp macro="">
      <xdr:nvCxnSpPr>
        <xdr:cNvPr id="180" name="直線コネクタ 179"/>
        <xdr:cNvCxnSpPr/>
      </xdr:nvCxnSpPr>
      <xdr:spPr>
        <a:xfrm flipV="1">
          <a:off x="4826000" y="9321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3" name="扶助費最大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4" name="直線コネクタ 183"/>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133350</xdr:rowOff>
    </xdr:from>
    <xdr:to>
      <xdr:col>24</xdr:col>
      <xdr:colOff>25400</xdr:colOff>
      <xdr:row>59</xdr:row>
      <xdr:rowOff>158750</xdr:rowOff>
    </xdr:to>
    <xdr:cxnSp macro="">
      <xdr:nvCxnSpPr>
        <xdr:cNvPr id="185" name="直線コネクタ 184"/>
        <xdr:cNvCxnSpPr/>
      </xdr:nvCxnSpPr>
      <xdr:spPr>
        <a:xfrm flipV="1">
          <a:off x="3987800" y="102489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111777</xdr:rowOff>
    </xdr:from>
    <xdr:ext cx="762000" cy="259045"/>
    <xdr:sp macro="" textlink="">
      <xdr:nvSpPr>
        <xdr:cNvPr id="186" name="扶助費平均値テキスト"/>
        <xdr:cNvSpPr txBox="1"/>
      </xdr:nvSpPr>
      <xdr:spPr>
        <a:xfrm>
          <a:off x="4914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187" name="フローチャート: 判断 186"/>
        <xdr:cNvSpPr/>
      </xdr:nvSpPr>
      <xdr:spPr>
        <a:xfrm>
          <a:off x="4775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69850</xdr:rowOff>
    </xdr:from>
    <xdr:to>
      <xdr:col>19</xdr:col>
      <xdr:colOff>187325</xdr:colOff>
      <xdr:row>59</xdr:row>
      <xdr:rowOff>158750</xdr:rowOff>
    </xdr:to>
    <xdr:cxnSp macro="">
      <xdr:nvCxnSpPr>
        <xdr:cNvPr id="188" name="直線コネクタ 187"/>
        <xdr:cNvCxnSpPr/>
      </xdr:nvCxnSpPr>
      <xdr:spPr>
        <a:xfrm>
          <a:off x="3098800" y="10185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89" name="フローチャート: 判断 188"/>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35577</xdr:rowOff>
    </xdr:from>
    <xdr:ext cx="736600" cy="259045"/>
    <xdr:sp macro="" textlink="">
      <xdr:nvSpPr>
        <xdr:cNvPr id="190" name="テキスト ボックス 189"/>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127000</xdr:rowOff>
    </xdr:from>
    <xdr:to>
      <xdr:col>15</xdr:col>
      <xdr:colOff>98425</xdr:colOff>
      <xdr:row>59</xdr:row>
      <xdr:rowOff>69850</xdr:rowOff>
    </xdr:to>
    <xdr:cxnSp macro="">
      <xdr:nvCxnSpPr>
        <xdr:cNvPr id="191" name="直線コネクタ 190"/>
        <xdr:cNvCxnSpPr/>
      </xdr:nvCxnSpPr>
      <xdr:spPr>
        <a:xfrm>
          <a:off x="2209800" y="10071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2" name="フローチャート: 判断 191"/>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168927</xdr:rowOff>
    </xdr:from>
    <xdr:ext cx="762000" cy="259045"/>
    <xdr:sp macro="" textlink="">
      <xdr:nvSpPr>
        <xdr:cNvPr id="193" name="テキスト ボックス 192"/>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127000</xdr:rowOff>
    </xdr:from>
    <xdr:to>
      <xdr:col>11</xdr:col>
      <xdr:colOff>9525</xdr:colOff>
      <xdr:row>59</xdr:row>
      <xdr:rowOff>57150</xdr:rowOff>
    </xdr:to>
    <xdr:cxnSp macro="">
      <xdr:nvCxnSpPr>
        <xdr:cNvPr id="194" name="直線コネクタ 193"/>
        <xdr:cNvCxnSpPr/>
      </xdr:nvCxnSpPr>
      <xdr:spPr>
        <a:xfrm flipV="1">
          <a:off x="1320800" y="10071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5" name="フローチャート: 判断 194"/>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6" name="テキスト ボックス 195"/>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198" name="テキスト ボックス 197"/>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82550</xdr:rowOff>
    </xdr:from>
    <xdr:to>
      <xdr:col>24</xdr:col>
      <xdr:colOff>76200</xdr:colOff>
      <xdr:row>60</xdr:row>
      <xdr:rowOff>12700</xdr:rowOff>
    </xdr:to>
    <xdr:sp macro="" textlink="">
      <xdr:nvSpPr>
        <xdr:cNvPr id="204" name="楕円 203"/>
        <xdr:cNvSpPr/>
      </xdr:nvSpPr>
      <xdr:spPr>
        <a:xfrm>
          <a:off x="47752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54627</xdr:rowOff>
    </xdr:from>
    <xdr:ext cx="762000" cy="259045"/>
    <xdr:sp macro="" textlink="">
      <xdr:nvSpPr>
        <xdr:cNvPr id="205" name="扶助費該当値テキスト"/>
        <xdr:cNvSpPr txBox="1"/>
      </xdr:nvSpPr>
      <xdr:spPr>
        <a:xfrm>
          <a:off x="49149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107950</xdr:rowOff>
    </xdr:from>
    <xdr:to>
      <xdr:col>20</xdr:col>
      <xdr:colOff>38100</xdr:colOff>
      <xdr:row>60</xdr:row>
      <xdr:rowOff>38100</xdr:rowOff>
    </xdr:to>
    <xdr:sp macro="" textlink="">
      <xdr:nvSpPr>
        <xdr:cNvPr id="206" name="楕円 205"/>
        <xdr:cNvSpPr/>
      </xdr:nvSpPr>
      <xdr:spPr>
        <a:xfrm>
          <a:off x="39370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22877</xdr:rowOff>
    </xdr:from>
    <xdr:ext cx="736600" cy="259045"/>
    <xdr:sp macro="" textlink="">
      <xdr:nvSpPr>
        <xdr:cNvPr id="207" name="テキスト ボックス 206"/>
        <xdr:cNvSpPr txBox="1"/>
      </xdr:nvSpPr>
      <xdr:spPr>
        <a:xfrm>
          <a:off x="3606800" y="1030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19050</xdr:rowOff>
    </xdr:from>
    <xdr:to>
      <xdr:col>15</xdr:col>
      <xdr:colOff>149225</xdr:colOff>
      <xdr:row>59</xdr:row>
      <xdr:rowOff>120650</xdr:rowOff>
    </xdr:to>
    <xdr:sp macro="" textlink="">
      <xdr:nvSpPr>
        <xdr:cNvPr id="208" name="楕円 207"/>
        <xdr:cNvSpPr/>
      </xdr:nvSpPr>
      <xdr:spPr>
        <a:xfrm>
          <a:off x="3048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105427</xdr:rowOff>
    </xdr:from>
    <xdr:ext cx="762000" cy="259045"/>
    <xdr:sp macro="" textlink="">
      <xdr:nvSpPr>
        <xdr:cNvPr id="209" name="テキスト ボックス 208"/>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76200</xdr:rowOff>
    </xdr:from>
    <xdr:to>
      <xdr:col>11</xdr:col>
      <xdr:colOff>60325</xdr:colOff>
      <xdr:row>59</xdr:row>
      <xdr:rowOff>6350</xdr:rowOff>
    </xdr:to>
    <xdr:sp macro="" textlink="">
      <xdr:nvSpPr>
        <xdr:cNvPr id="210" name="楕円 209"/>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11" name="テキスト ボックス 210"/>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6350</xdr:rowOff>
    </xdr:from>
    <xdr:to>
      <xdr:col>6</xdr:col>
      <xdr:colOff>171450</xdr:colOff>
      <xdr:row>59</xdr:row>
      <xdr:rowOff>107950</xdr:rowOff>
    </xdr:to>
    <xdr:sp macro="" textlink="">
      <xdr:nvSpPr>
        <xdr:cNvPr id="212" name="楕円 211"/>
        <xdr:cNvSpPr/>
      </xdr:nvSpPr>
      <xdr:spPr>
        <a:xfrm>
          <a:off x="1270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92727</xdr:rowOff>
    </xdr:from>
    <xdr:ext cx="762000" cy="259045"/>
    <xdr:sp macro="" textlink="">
      <xdr:nvSpPr>
        <xdr:cNvPr id="213" name="テキスト ボックス 212"/>
        <xdr:cNvSpPr txBox="1"/>
      </xdr:nvSpPr>
      <xdr:spPr>
        <a:xfrm>
          <a:off x="939800" y="102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類似団体平均と比較すると</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下回っており</a:t>
          </a:r>
          <a:r>
            <a:rPr kumimoji="1" lang="ja-JP" altLang="ja-JP" sz="1100">
              <a:solidFill>
                <a:schemeClr val="dk1"/>
              </a:solidFill>
              <a:effectLst/>
              <a:latin typeface="+mn-lt"/>
              <a:ea typeface="+mn-ea"/>
              <a:cs typeface="+mn-cs"/>
            </a:rPr>
            <a:t>、県平均と比較すると</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ポイント上回っており、前年度と比較すると</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前年度から</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した主な要因としては、</a:t>
          </a:r>
          <a:r>
            <a:rPr kumimoji="1" lang="ja-JP" altLang="en-US" sz="1100">
              <a:solidFill>
                <a:schemeClr val="dk1"/>
              </a:solidFill>
              <a:effectLst/>
              <a:latin typeface="+mn-lt"/>
              <a:ea typeface="+mn-ea"/>
              <a:cs typeface="+mn-cs"/>
            </a:rPr>
            <a:t>国民健康保険特別会計への繰出金が給付費の減等により減少したことによる。</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高齢化の進展により介護保険給付費</a:t>
          </a:r>
          <a:r>
            <a:rPr kumimoji="1" lang="ja-JP" altLang="en-US" sz="1100">
              <a:solidFill>
                <a:schemeClr val="dk1"/>
              </a:solidFill>
              <a:effectLst/>
              <a:latin typeface="+mn-lt"/>
              <a:ea typeface="+mn-ea"/>
              <a:cs typeface="+mn-cs"/>
            </a:rPr>
            <a:t>のうち予防事業に係る給付費等</a:t>
          </a:r>
          <a:r>
            <a:rPr kumimoji="1" lang="ja-JP" altLang="ja-JP" sz="1100">
              <a:solidFill>
                <a:schemeClr val="dk1"/>
              </a:solidFill>
              <a:effectLst/>
              <a:latin typeface="+mn-lt"/>
              <a:ea typeface="+mn-ea"/>
              <a:cs typeface="+mn-cs"/>
            </a:rPr>
            <a:t>の増加が見込まれ、それに伴う繰出金の増加が予想されるため、福祉・医療・介護が連携した給付費の抑制対策を実施する。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2" name="直線コネクタ 241"/>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3"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44" name="直線コネクタ 243"/>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5"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46" name="直線コネクタ 245"/>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61685</xdr:rowOff>
    </xdr:from>
    <xdr:to>
      <xdr:col>82</xdr:col>
      <xdr:colOff>107950</xdr:colOff>
      <xdr:row>58</xdr:row>
      <xdr:rowOff>81280</xdr:rowOff>
    </xdr:to>
    <xdr:cxnSp macro="">
      <xdr:nvCxnSpPr>
        <xdr:cNvPr id="247" name="直線コネクタ 246"/>
        <xdr:cNvCxnSpPr/>
      </xdr:nvCxnSpPr>
      <xdr:spPr>
        <a:xfrm flipV="1">
          <a:off x="15671800" y="10005785"/>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113954</xdr:rowOff>
    </xdr:from>
    <xdr:ext cx="762000" cy="259045"/>
    <xdr:sp macro="" textlink="">
      <xdr:nvSpPr>
        <xdr:cNvPr id="248" name="その他平均値テキスト"/>
        <xdr:cNvSpPr txBox="1"/>
      </xdr:nvSpPr>
      <xdr:spPr>
        <a:xfrm>
          <a:off x="16598900" y="9715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97427</xdr:rowOff>
    </xdr:from>
    <xdr:to>
      <xdr:col>82</xdr:col>
      <xdr:colOff>158750</xdr:colOff>
      <xdr:row>58</xdr:row>
      <xdr:rowOff>27577</xdr:rowOff>
    </xdr:to>
    <xdr:sp macro="" textlink="">
      <xdr:nvSpPr>
        <xdr:cNvPr id="249" name="フローチャート: 判断 248"/>
        <xdr:cNvSpPr/>
      </xdr:nvSpPr>
      <xdr:spPr>
        <a:xfrm>
          <a:off x="164592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29028</xdr:rowOff>
    </xdr:from>
    <xdr:to>
      <xdr:col>78</xdr:col>
      <xdr:colOff>69850</xdr:colOff>
      <xdr:row>58</xdr:row>
      <xdr:rowOff>81280</xdr:rowOff>
    </xdr:to>
    <xdr:cxnSp macro="">
      <xdr:nvCxnSpPr>
        <xdr:cNvPr id="250" name="直線コネクタ 249"/>
        <xdr:cNvCxnSpPr/>
      </xdr:nvCxnSpPr>
      <xdr:spPr>
        <a:xfrm>
          <a:off x="14782800" y="9973128"/>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51" name="フローチャート: 判断 250"/>
        <xdr:cNvSpPr/>
      </xdr:nvSpPr>
      <xdr:spPr>
        <a:xfrm>
          <a:off x="15621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57349</xdr:rowOff>
    </xdr:from>
    <xdr:ext cx="736600" cy="259045"/>
    <xdr:sp macro="" textlink="">
      <xdr:nvSpPr>
        <xdr:cNvPr id="252" name="テキスト ボックス 251"/>
        <xdr:cNvSpPr txBox="1"/>
      </xdr:nvSpPr>
      <xdr:spPr>
        <a:xfrm>
          <a:off x="15290800" y="965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154759</xdr:rowOff>
    </xdr:from>
    <xdr:to>
      <xdr:col>73</xdr:col>
      <xdr:colOff>180975</xdr:colOff>
      <xdr:row>58</xdr:row>
      <xdr:rowOff>29028</xdr:rowOff>
    </xdr:to>
    <xdr:cxnSp macro="">
      <xdr:nvCxnSpPr>
        <xdr:cNvPr id="253" name="直線コネクタ 252"/>
        <xdr:cNvCxnSpPr/>
      </xdr:nvCxnSpPr>
      <xdr:spPr>
        <a:xfrm>
          <a:off x="13893800" y="992740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103959</xdr:rowOff>
    </xdr:from>
    <xdr:to>
      <xdr:col>74</xdr:col>
      <xdr:colOff>31750</xdr:colOff>
      <xdr:row>58</xdr:row>
      <xdr:rowOff>34109</xdr:rowOff>
    </xdr:to>
    <xdr:sp macro="" textlink="">
      <xdr:nvSpPr>
        <xdr:cNvPr id="254" name="フローチャート: 判断 253"/>
        <xdr:cNvSpPr/>
      </xdr:nvSpPr>
      <xdr:spPr>
        <a:xfrm>
          <a:off x="14732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44286</xdr:rowOff>
    </xdr:from>
    <xdr:ext cx="762000" cy="259045"/>
    <xdr:sp macro="" textlink="">
      <xdr:nvSpPr>
        <xdr:cNvPr id="255" name="テキスト ボックス 254"/>
        <xdr:cNvSpPr txBox="1"/>
      </xdr:nvSpPr>
      <xdr:spPr>
        <a:xfrm>
          <a:off x="14401800" y="964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154759</xdr:rowOff>
    </xdr:from>
    <xdr:to>
      <xdr:col>69</xdr:col>
      <xdr:colOff>92075</xdr:colOff>
      <xdr:row>58</xdr:row>
      <xdr:rowOff>2903</xdr:rowOff>
    </xdr:to>
    <xdr:cxnSp macro="">
      <xdr:nvCxnSpPr>
        <xdr:cNvPr id="256" name="直線コネクタ 255"/>
        <xdr:cNvCxnSpPr/>
      </xdr:nvCxnSpPr>
      <xdr:spPr>
        <a:xfrm flipV="1">
          <a:off x="13004800" y="992740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156210</xdr:rowOff>
    </xdr:from>
    <xdr:to>
      <xdr:col>69</xdr:col>
      <xdr:colOff>142875</xdr:colOff>
      <xdr:row>58</xdr:row>
      <xdr:rowOff>86360</xdr:rowOff>
    </xdr:to>
    <xdr:sp macro="" textlink="">
      <xdr:nvSpPr>
        <xdr:cNvPr id="257" name="フローチャート: 判断 256"/>
        <xdr:cNvSpPr/>
      </xdr:nvSpPr>
      <xdr:spPr>
        <a:xfrm>
          <a:off x="13843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71137</xdr:rowOff>
    </xdr:from>
    <xdr:ext cx="762000" cy="259045"/>
    <xdr:sp macro="" textlink="">
      <xdr:nvSpPr>
        <xdr:cNvPr id="258" name="テキスト ボックス 257"/>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59" name="フローチャート: 判断 258"/>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57349</xdr:rowOff>
    </xdr:from>
    <xdr:ext cx="762000" cy="259045"/>
    <xdr:sp macro="" textlink="">
      <xdr:nvSpPr>
        <xdr:cNvPr id="260" name="テキスト ボックス 259"/>
        <xdr:cNvSpPr txBox="1"/>
      </xdr:nvSpPr>
      <xdr:spPr>
        <a:xfrm>
          <a:off x="12623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xdr:rowOff>
    </xdr:from>
    <xdr:to>
      <xdr:col>82</xdr:col>
      <xdr:colOff>158750</xdr:colOff>
      <xdr:row>58</xdr:row>
      <xdr:rowOff>112485</xdr:rowOff>
    </xdr:to>
    <xdr:sp macro="" textlink="">
      <xdr:nvSpPr>
        <xdr:cNvPr id="266" name="楕円 265"/>
        <xdr:cNvSpPr/>
      </xdr:nvSpPr>
      <xdr:spPr>
        <a:xfrm>
          <a:off x="164592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154412</xdr:rowOff>
    </xdr:from>
    <xdr:ext cx="762000" cy="259045"/>
    <xdr:sp macro="" textlink="">
      <xdr:nvSpPr>
        <xdr:cNvPr id="267" name="その他該当値テキスト"/>
        <xdr:cNvSpPr txBox="1"/>
      </xdr:nvSpPr>
      <xdr:spPr>
        <a:xfrm>
          <a:off x="165989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30480</xdr:rowOff>
    </xdr:from>
    <xdr:to>
      <xdr:col>78</xdr:col>
      <xdr:colOff>120650</xdr:colOff>
      <xdr:row>58</xdr:row>
      <xdr:rowOff>132080</xdr:rowOff>
    </xdr:to>
    <xdr:sp macro="" textlink="">
      <xdr:nvSpPr>
        <xdr:cNvPr id="268" name="楕円 267"/>
        <xdr:cNvSpPr/>
      </xdr:nvSpPr>
      <xdr:spPr>
        <a:xfrm>
          <a:off x="15621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116857</xdr:rowOff>
    </xdr:from>
    <xdr:ext cx="736600" cy="259045"/>
    <xdr:sp macro="" textlink="">
      <xdr:nvSpPr>
        <xdr:cNvPr id="269" name="テキスト ボックス 268"/>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149678</xdr:rowOff>
    </xdr:from>
    <xdr:to>
      <xdr:col>74</xdr:col>
      <xdr:colOff>31750</xdr:colOff>
      <xdr:row>58</xdr:row>
      <xdr:rowOff>79828</xdr:rowOff>
    </xdr:to>
    <xdr:sp macro="" textlink="">
      <xdr:nvSpPr>
        <xdr:cNvPr id="270" name="楕円 269"/>
        <xdr:cNvSpPr/>
      </xdr:nvSpPr>
      <xdr:spPr>
        <a:xfrm>
          <a:off x="14732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64605</xdr:rowOff>
    </xdr:from>
    <xdr:ext cx="762000" cy="259045"/>
    <xdr:sp macro="" textlink="">
      <xdr:nvSpPr>
        <xdr:cNvPr id="271" name="テキスト ボックス 270"/>
        <xdr:cNvSpPr txBox="1"/>
      </xdr:nvSpPr>
      <xdr:spPr>
        <a:xfrm>
          <a:off x="14401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103959</xdr:rowOff>
    </xdr:from>
    <xdr:to>
      <xdr:col>69</xdr:col>
      <xdr:colOff>142875</xdr:colOff>
      <xdr:row>58</xdr:row>
      <xdr:rowOff>34109</xdr:rowOff>
    </xdr:to>
    <xdr:sp macro="" textlink="">
      <xdr:nvSpPr>
        <xdr:cNvPr id="272" name="楕円 271"/>
        <xdr:cNvSpPr/>
      </xdr:nvSpPr>
      <xdr:spPr>
        <a:xfrm>
          <a:off x="13843000" y="987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44286</xdr:rowOff>
    </xdr:from>
    <xdr:ext cx="762000" cy="259045"/>
    <xdr:sp macro="" textlink="">
      <xdr:nvSpPr>
        <xdr:cNvPr id="273" name="テキスト ボックス 272"/>
        <xdr:cNvSpPr txBox="1"/>
      </xdr:nvSpPr>
      <xdr:spPr>
        <a:xfrm>
          <a:off x="13512800" y="964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123553</xdr:rowOff>
    </xdr:from>
    <xdr:to>
      <xdr:col>65</xdr:col>
      <xdr:colOff>53975</xdr:colOff>
      <xdr:row>58</xdr:row>
      <xdr:rowOff>53703</xdr:rowOff>
    </xdr:to>
    <xdr:sp macro="" textlink="">
      <xdr:nvSpPr>
        <xdr:cNvPr id="274" name="楕円 273"/>
        <xdr:cNvSpPr/>
      </xdr:nvSpPr>
      <xdr:spPr>
        <a:xfrm>
          <a:off x="12954000" y="989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38480</xdr:rowOff>
    </xdr:from>
    <xdr:ext cx="762000" cy="259045"/>
    <xdr:sp macro="" textlink="">
      <xdr:nvSpPr>
        <xdr:cNvPr id="275" name="テキスト ボックス 274"/>
        <xdr:cNvSpPr txBox="1"/>
      </xdr:nvSpPr>
      <xdr:spPr>
        <a:xfrm>
          <a:off x="12623800" y="9982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類似団体平均と比較すると</a:t>
          </a:r>
          <a:r>
            <a:rPr kumimoji="1" lang="en-US" altLang="ja-JP" sz="1100">
              <a:solidFill>
                <a:schemeClr val="dk1"/>
              </a:solidFill>
              <a:effectLst/>
              <a:latin typeface="+mn-lt"/>
              <a:ea typeface="+mn-ea"/>
              <a:cs typeface="+mn-cs"/>
            </a:rPr>
            <a:t>4.4</a:t>
          </a:r>
          <a:r>
            <a:rPr kumimoji="1" lang="ja-JP" altLang="ja-JP" sz="1100">
              <a:solidFill>
                <a:schemeClr val="dk1"/>
              </a:solidFill>
              <a:effectLst/>
              <a:latin typeface="+mn-lt"/>
              <a:ea typeface="+mn-ea"/>
              <a:cs typeface="+mn-cs"/>
            </a:rPr>
            <a:t>ポイント、県平均と比較すると</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回っており、前年度と比較</a:t>
          </a:r>
          <a:r>
            <a:rPr kumimoji="1" lang="ja-JP" altLang="en-US" sz="1100">
              <a:solidFill>
                <a:schemeClr val="dk1"/>
              </a:solidFill>
              <a:effectLst/>
              <a:latin typeface="+mn-lt"/>
              <a:ea typeface="+mn-ea"/>
              <a:cs typeface="+mn-cs"/>
            </a:rPr>
            <a:t>すると</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ポイント増加</a:t>
          </a:r>
          <a:r>
            <a:rPr kumimoji="1" lang="ja-JP" altLang="ja-JP" sz="1100">
              <a:solidFill>
                <a:schemeClr val="dk1"/>
              </a:solidFill>
              <a:effectLst/>
              <a:latin typeface="+mn-lt"/>
              <a:ea typeface="+mn-ea"/>
              <a:cs typeface="+mn-cs"/>
            </a:rPr>
            <a:t>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主な増加要因としては、上益城消防組合負担金について、災害復旧費の償還が本格化したことによる負担金の増による。</a:t>
          </a:r>
          <a:endParaRPr lang="ja-JP" altLang="ja-JP" sz="1400">
            <a:effectLst/>
          </a:endParaRPr>
        </a:p>
        <a:p>
          <a:r>
            <a:rPr kumimoji="1" lang="ja-JP" altLang="ja-JP" sz="1100">
              <a:solidFill>
                <a:schemeClr val="dk1"/>
              </a:solidFill>
              <a:effectLst/>
              <a:latin typeface="+mn-lt"/>
              <a:ea typeface="+mn-ea"/>
              <a:cs typeface="+mn-cs"/>
            </a:rPr>
            <a:t>　今後も、重要性・緊急性を勘案したうえで、引き続き適正な補助金等改革を実施する。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149860</xdr:rowOff>
    </xdr:from>
    <xdr:to>
      <xdr:col>82</xdr:col>
      <xdr:colOff>107950</xdr:colOff>
      <xdr:row>40</xdr:row>
      <xdr:rowOff>104140</xdr:rowOff>
    </xdr:to>
    <xdr:cxnSp macro="">
      <xdr:nvCxnSpPr>
        <xdr:cNvPr id="300" name="直線コネクタ 299"/>
        <xdr:cNvCxnSpPr/>
      </xdr:nvCxnSpPr>
      <xdr:spPr>
        <a:xfrm flipV="1">
          <a:off x="16510000" y="59791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1"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2" name="直線コネクタ 301"/>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64787</xdr:rowOff>
    </xdr:from>
    <xdr:ext cx="762000" cy="259045"/>
    <xdr:sp macro="" textlink="">
      <xdr:nvSpPr>
        <xdr:cNvPr id="303" name="補助費等最大値テキスト"/>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149860</xdr:rowOff>
    </xdr:from>
    <xdr:to>
      <xdr:col>82</xdr:col>
      <xdr:colOff>196850</xdr:colOff>
      <xdr:row>34</xdr:row>
      <xdr:rowOff>149860</xdr:rowOff>
    </xdr:to>
    <xdr:cxnSp macro="">
      <xdr:nvCxnSpPr>
        <xdr:cNvPr id="304" name="直線コネクタ 303"/>
        <xdr:cNvCxnSpPr/>
      </xdr:nvCxnSpPr>
      <xdr:spPr>
        <a:xfrm>
          <a:off x="16421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21844</xdr:rowOff>
    </xdr:from>
    <xdr:to>
      <xdr:col>82</xdr:col>
      <xdr:colOff>107950</xdr:colOff>
      <xdr:row>36</xdr:row>
      <xdr:rowOff>44704</xdr:rowOff>
    </xdr:to>
    <xdr:cxnSp macro="">
      <xdr:nvCxnSpPr>
        <xdr:cNvPr id="305" name="直線コネクタ 304"/>
        <xdr:cNvCxnSpPr/>
      </xdr:nvCxnSpPr>
      <xdr:spPr>
        <a:xfrm>
          <a:off x="15671800" y="619404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167149</xdr:rowOff>
    </xdr:from>
    <xdr:ext cx="762000" cy="259045"/>
    <xdr:sp macro="" textlink="">
      <xdr:nvSpPr>
        <xdr:cNvPr id="306" name="補助費等平均値テキスト"/>
        <xdr:cNvSpPr txBox="1"/>
      </xdr:nvSpPr>
      <xdr:spPr>
        <a:xfrm>
          <a:off x="16598900" y="6339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23622</xdr:rowOff>
    </xdr:from>
    <xdr:to>
      <xdr:col>82</xdr:col>
      <xdr:colOff>158750</xdr:colOff>
      <xdr:row>37</xdr:row>
      <xdr:rowOff>125222</xdr:rowOff>
    </xdr:to>
    <xdr:sp macro="" textlink="">
      <xdr:nvSpPr>
        <xdr:cNvPr id="307" name="フローチャート: 判断 306"/>
        <xdr:cNvSpPr/>
      </xdr:nvSpPr>
      <xdr:spPr>
        <a:xfrm>
          <a:off x="164592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21844</xdr:rowOff>
    </xdr:from>
    <xdr:to>
      <xdr:col>78</xdr:col>
      <xdr:colOff>69850</xdr:colOff>
      <xdr:row>36</xdr:row>
      <xdr:rowOff>40132</xdr:rowOff>
    </xdr:to>
    <xdr:cxnSp macro="">
      <xdr:nvCxnSpPr>
        <xdr:cNvPr id="308" name="直線コネクタ 307"/>
        <xdr:cNvCxnSpPr/>
      </xdr:nvCxnSpPr>
      <xdr:spPr>
        <a:xfrm flipV="1">
          <a:off x="14782800" y="61940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0" name="テキスト ボックス 309"/>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21844</xdr:rowOff>
    </xdr:from>
    <xdr:to>
      <xdr:col>73</xdr:col>
      <xdr:colOff>180975</xdr:colOff>
      <xdr:row>36</xdr:row>
      <xdr:rowOff>40132</xdr:rowOff>
    </xdr:to>
    <xdr:cxnSp macro="">
      <xdr:nvCxnSpPr>
        <xdr:cNvPr id="311" name="直線コネクタ 310"/>
        <xdr:cNvCxnSpPr/>
      </xdr:nvCxnSpPr>
      <xdr:spPr>
        <a:xfrm>
          <a:off x="13893800" y="61940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14478</xdr:rowOff>
    </xdr:from>
    <xdr:to>
      <xdr:col>74</xdr:col>
      <xdr:colOff>31750</xdr:colOff>
      <xdr:row>37</xdr:row>
      <xdr:rowOff>116078</xdr:rowOff>
    </xdr:to>
    <xdr:sp macro="" textlink="">
      <xdr:nvSpPr>
        <xdr:cNvPr id="312" name="フローチャート: 判断 311"/>
        <xdr:cNvSpPr/>
      </xdr:nvSpPr>
      <xdr:spPr>
        <a:xfrm>
          <a:off x="14732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100855</xdr:rowOff>
    </xdr:from>
    <xdr:ext cx="762000" cy="259045"/>
    <xdr:sp macro="" textlink="">
      <xdr:nvSpPr>
        <xdr:cNvPr id="313" name="テキスト ボックス 312"/>
        <xdr:cNvSpPr txBox="1"/>
      </xdr:nvSpPr>
      <xdr:spPr>
        <a:xfrm>
          <a:off x="14401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21844</xdr:rowOff>
    </xdr:from>
    <xdr:to>
      <xdr:col>69</xdr:col>
      <xdr:colOff>92075</xdr:colOff>
      <xdr:row>36</xdr:row>
      <xdr:rowOff>40132</xdr:rowOff>
    </xdr:to>
    <xdr:cxnSp macro="">
      <xdr:nvCxnSpPr>
        <xdr:cNvPr id="314" name="直線コネクタ 313"/>
        <xdr:cNvCxnSpPr/>
      </xdr:nvCxnSpPr>
      <xdr:spPr>
        <a:xfrm flipV="1">
          <a:off x="13004800" y="61940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15" name="フローチャート: 判断 314"/>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16" name="テキスト ボックス 315"/>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7" name="フローチャート: 判断 316"/>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18" name="テキスト ボックス 317"/>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165354</xdr:rowOff>
    </xdr:from>
    <xdr:to>
      <xdr:col>82</xdr:col>
      <xdr:colOff>158750</xdr:colOff>
      <xdr:row>36</xdr:row>
      <xdr:rowOff>95504</xdr:rowOff>
    </xdr:to>
    <xdr:sp macro="" textlink="">
      <xdr:nvSpPr>
        <xdr:cNvPr id="324" name="楕円 323"/>
        <xdr:cNvSpPr/>
      </xdr:nvSpPr>
      <xdr:spPr>
        <a:xfrm>
          <a:off x="16459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10431</xdr:rowOff>
    </xdr:from>
    <xdr:ext cx="762000" cy="259045"/>
    <xdr:sp macro="" textlink="">
      <xdr:nvSpPr>
        <xdr:cNvPr id="325" name="補助費等該当値テキスト"/>
        <xdr:cNvSpPr txBox="1"/>
      </xdr:nvSpPr>
      <xdr:spPr>
        <a:xfrm>
          <a:off x="16598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142494</xdr:rowOff>
    </xdr:from>
    <xdr:to>
      <xdr:col>78</xdr:col>
      <xdr:colOff>120650</xdr:colOff>
      <xdr:row>36</xdr:row>
      <xdr:rowOff>72644</xdr:rowOff>
    </xdr:to>
    <xdr:sp macro="" textlink="">
      <xdr:nvSpPr>
        <xdr:cNvPr id="326" name="楕円 325"/>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82821</xdr:rowOff>
    </xdr:from>
    <xdr:ext cx="736600" cy="259045"/>
    <xdr:sp macro="" textlink="">
      <xdr:nvSpPr>
        <xdr:cNvPr id="327" name="テキスト ボックス 326"/>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160782</xdr:rowOff>
    </xdr:from>
    <xdr:to>
      <xdr:col>74</xdr:col>
      <xdr:colOff>31750</xdr:colOff>
      <xdr:row>36</xdr:row>
      <xdr:rowOff>90932</xdr:rowOff>
    </xdr:to>
    <xdr:sp macro="" textlink="">
      <xdr:nvSpPr>
        <xdr:cNvPr id="328" name="楕円 327"/>
        <xdr:cNvSpPr/>
      </xdr:nvSpPr>
      <xdr:spPr>
        <a:xfrm>
          <a:off x="14732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29" name="テキスト ボックス 328"/>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142494</xdr:rowOff>
    </xdr:from>
    <xdr:to>
      <xdr:col>69</xdr:col>
      <xdr:colOff>142875</xdr:colOff>
      <xdr:row>36</xdr:row>
      <xdr:rowOff>72644</xdr:rowOff>
    </xdr:to>
    <xdr:sp macro="" textlink="">
      <xdr:nvSpPr>
        <xdr:cNvPr id="330" name="楕円 329"/>
        <xdr:cNvSpPr/>
      </xdr:nvSpPr>
      <xdr:spPr>
        <a:xfrm>
          <a:off x="13843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82821</xdr:rowOff>
    </xdr:from>
    <xdr:ext cx="762000" cy="259045"/>
    <xdr:sp macro="" textlink="">
      <xdr:nvSpPr>
        <xdr:cNvPr id="331" name="テキスト ボックス 330"/>
        <xdr:cNvSpPr txBox="1"/>
      </xdr:nvSpPr>
      <xdr:spPr>
        <a:xfrm>
          <a:off x="13512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32" name="楕円 331"/>
        <xdr:cNvSpPr/>
      </xdr:nvSpPr>
      <xdr:spPr>
        <a:xfrm>
          <a:off x="12954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101109</xdr:rowOff>
    </xdr:from>
    <xdr:ext cx="762000" cy="259045"/>
    <xdr:sp macro="" textlink="">
      <xdr:nvSpPr>
        <xdr:cNvPr id="333" name="テキスト ボックス 332"/>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類似団体と比較すると</a:t>
          </a:r>
          <a:r>
            <a:rPr kumimoji="1" lang="en-US" altLang="ja-JP" sz="1100">
              <a:solidFill>
                <a:schemeClr val="dk1"/>
              </a:solidFill>
              <a:effectLst/>
              <a:latin typeface="+mn-lt"/>
              <a:ea typeface="+mn-ea"/>
              <a:cs typeface="+mn-cs"/>
            </a:rPr>
            <a:t>7.6</a:t>
          </a:r>
          <a:r>
            <a:rPr kumimoji="1" lang="ja-JP" altLang="ja-JP" sz="1100">
              <a:solidFill>
                <a:schemeClr val="dk1"/>
              </a:solidFill>
              <a:effectLst/>
              <a:latin typeface="+mn-lt"/>
              <a:ea typeface="+mn-ea"/>
              <a:cs typeface="+mn-cs"/>
            </a:rPr>
            <a:t>ポイント上回っているが、前年度と比較すると</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ポイント減少している。前年度から減少した主な要因としては、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19</a:t>
          </a:r>
          <a:r>
            <a:rPr kumimoji="1" lang="ja-JP" altLang="en-US" sz="1100">
              <a:solidFill>
                <a:schemeClr val="dk1"/>
              </a:solidFill>
              <a:effectLst/>
              <a:latin typeface="+mn-lt"/>
              <a:ea typeface="+mn-ea"/>
              <a:cs typeface="+mn-cs"/>
            </a:rPr>
            <a:t>年度の災害復旧事業債</a:t>
          </a:r>
          <a:r>
            <a:rPr kumimoji="1" lang="ja-JP" altLang="ja-JP" sz="1100">
              <a:solidFill>
                <a:schemeClr val="dk1"/>
              </a:solidFill>
              <a:effectLst/>
              <a:latin typeface="+mn-lt"/>
              <a:ea typeface="+mn-ea"/>
              <a:cs typeface="+mn-cs"/>
            </a:rPr>
            <a:t>の償還が終了したことによる。今後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、震災復旧、災害公営住宅</a:t>
          </a:r>
          <a:r>
            <a:rPr kumimoji="1" lang="ja-JP" altLang="en-US" sz="1100">
              <a:solidFill>
                <a:schemeClr val="dk1"/>
              </a:solidFill>
              <a:effectLst/>
              <a:latin typeface="+mn-lt"/>
              <a:ea typeface="+mn-ea"/>
              <a:cs typeface="+mn-cs"/>
            </a:rPr>
            <a:t>・子育て支援住宅の建設、</a:t>
          </a:r>
          <a:r>
            <a:rPr kumimoji="1" lang="ja-JP" altLang="ja-JP" sz="1100">
              <a:solidFill>
                <a:schemeClr val="dk1"/>
              </a:solidFill>
              <a:effectLst/>
              <a:latin typeface="+mn-lt"/>
              <a:ea typeface="+mn-ea"/>
              <a:cs typeface="+mn-cs"/>
            </a:rPr>
            <a:t>公営住宅建替に係る地方債の償還が本格化するため、増加</a:t>
          </a:r>
          <a:r>
            <a:rPr kumimoji="1" lang="ja-JP" altLang="en-US" sz="1100">
              <a:solidFill>
                <a:schemeClr val="dk1"/>
              </a:solidFill>
              <a:effectLst/>
              <a:latin typeface="+mn-lt"/>
              <a:ea typeface="+mn-ea"/>
              <a:cs typeface="+mn-cs"/>
            </a:rPr>
            <a:t>していくことが</a:t>
          </a:r>
          <a:r>
            <a:rPr kumimoji="1" lang="ja-JP" altLang="ja-JP" sz="1100">
              <a:solidFill>
                <a:schemeClr val="dk1"/>
              </a:solidFill>
              <a:effectLst/>
              <a:latin typeface="+mn-lt"/>
              <a:ea typeface="+mn-ea"/>
              <a:cs typeface="+mn-cs"/>
            </a:rPr>
            <a:t>見込まれる。このため、その他の事業については、緊急度や住民ニーズを的確に把握したうえで事業自体を選択することで地方債発行を抑え、公債費の抑制に努める。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97282</xdr:rowOff>
    </xdr:from>
    <xdr:to>
      <xdr:col>24</xdr:col>
      <xdr:colOff>25400</xdr:colOff>
      <xdr:row>80</xdr:row>
      <xdr:rowOff>149861</xdr:rowOff>
    </xdr:to>
    <xdr:cxnSp macro="">
      <xdr:nvCxnSpPr>
        <xdr:cNvPr id="358" name="直線コネクタ 357"/>
        <xdr:cNvCxnSpPr/>
      </xdr:nvCxnSpPr>
      <xdr:spPr>
        <a:xfrm flipV="1">
          <a:off x="4826000" y="12613132"/>
          <a:ext cx="0" cy="1252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5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0" name="直線コネクタ 35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12209</xdr:rowOff>
    </xdr:from>
    <xdr:ext cx="762000" cy="259045"/>
    <xdr:sp macro="" textlink="">
      <xdr:nvSpPr>
        <xdr:cNvPr id="361" name="公債費最大値テキスト"/>
        <xdr:cNvSpPr txBox="1"/>
      </xdr:nvSpPr>
      <xdr:spPr>
        <a:xfrm>
          <a:off x="4914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97282</xdr:rowOff>
    </xdr:from>
    <xdr:to>
      <xdr:col>24</xdr:col>
      <xdr:colOff>114300</xdr:colOff>
      <xdr:row>73</xdr:row>
      <xdr:rowOff>97282</xdr:rowOff>
    </xdr:to>
    <xdr:cxnSp macro="">
      <xdr:nvCxnSpPr>
        <xdr:cNvPr id="362" name="直線コネクタ 361"/>
        <xdr:cNvCxnSpPr/>
      </xdr:nvCxnSpPr>
      <xdr:spPr>
        <a:xfrm>
          <a:off x="4737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60706</xdr:rowOff>
    </xdr:from>
    <xdr:to>
      <xdr:col>24</xdr:col>
      <xdr:colOff>25400</xdr:colOff>
      <xdr:row>79</xdr:row>
      <xdr:rowOff>92711</xdr:rowOff>
    </xdr:to>
    <xdr:cxnSp macro="">
      <xdr:nvCxnSpPr>
        <xdr:cNvPr id="363" name="直線コネクタ 362"/>
        <xdr:cNvCxnSpPr/>
      </xdr:nvCxnSpPr>
      <xdr:spPr>
        <a:xfrm flipV="1">
          <a:off x="3987800" y="13605256"/>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21862</xdr:rowOff>
    </xdr:from>
    <xdr:ext cx="762000" cy="259045"/>
    <xdr:sp macro="" textlink="">
      <xdr:nvSpPr>
        <xdr:cNvPr id="364" name="公債費平均値テキスト"/>
        <xdr:cNvSpPr txBox="1"/>
      </xdr:nvSpPr>
      <xdr:spPr>
        <a:xfrm>
          <a:off x="4914900" y="1305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65" name="フローチャート: 判断 364"/>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92711</xdr:rowOff>
    </xdr:from>
    <xdr:to>
      <xdr:col>19</xdr:col>
      <xdr:colOff>187325</xdr:colOff>
      <xdr:row>79</xdr:row>
      <xdr:rowOff>156718</xdr:rowOff>
    </xdr:to>
    <xdr:cxnSp macro="">
      <xdr:nvCxnSpPr>
        <xdr:cNvPr id="366" name="直線コネクタ 365"/>
        <xdr:cNvCxnSpPr/>
      </xdr:nvCxnSpPr>
      <xdr:spPr>
        <a:xfrm flipV="1">
          <a:off x="3098800" y="13637261"/>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67" name="フローチャート: 判断 366"/>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68" name="テキスト ボックス 367"/>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168148</xdr:rowOff>
    </xdr:from>
    <xdr:to>
      <xdr:col>15</xdr:col>
      <xdr:colOff>98425</xdr:colOff>
      <xdr:row>79</xdr:row>
      <xdr:rowOff>156718</xdr:rowOff>
    </xdr:to>
    <xdr:cxnSp macro="">
      <xdr:nvCxnSpPr>
        <xdr:cNvPr id="369" name="直線コネクタ 368"/>
        <xdr:cNvCxnSpPr/>
      </xdr:nvCxnSpPr>
      <xdr:spPr>
        <a:xfrm>
          <a:off x="2209800" y="13541248"/>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0" name="フローチャート: 判断 369"/>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71" name="テキスト ボックス 370"/>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168148</xdr:rowOff>
    </xdr:from>
    <xdr:to>
      <xdr:col>11</xdr:col>
      <xdr:colOff>9525</xdr:colOff>
      <xdr:row>79</xdr:row>
      <xdr:rowOff>106426</xdr:rowOff>
    </xdr:to>
    <xdr:cxnSp macro="">
      <xdr:nvCxnSpPr>
        <xdr:cNvPr id="372" name="直線コネクタ 371"/>
        <xdr:cNvCxnSpPr/>
      </xdr:nvCxnSpPr>
      <xdr:spPr>
        <a:xfrm flipV="1">
          <a:off x="1320800" y="1354124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3" name="フローチャート: 判断 372"/>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4" name="テキスト ボックス 373"/>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75" name="フローチャート: 判断 374"/>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14240</xdr:rowOff>
    </xdr:from>
    <xdr:ext cx="762000" cy="259045"/>
    <xdr:sp macro="" textlink="">
      <xdr:nvSpPr>
        <xdr:cNvPr id="376" name="テキスト ボックス 375"/>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9906</xdr:rowOff>
    </xdr:from>
    <xdr:to>
      <xdr:col>24</xdr:col>
      <xdr:colOff>76200</xdr:colOff>
      <xdr:row>79</xdr:row>
      <xdr:rowOff>111506</xdr:rowOff>
    </xdr:to>
    <xdr:sp macro="" textlink="">
      <xdr:nvSpPr>
        <xdr:cNvPr id="382" name="楕円 381"/>
        <xdr:cNvSpPr/>
      </xdr:nvSpPr>
      <xdr:spPr>
        <a:xfrm>
          <a:off x="47752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153433</xdr:rowOff>
    </xdr:from>
    <xdr:ext cx="762000" cy="259045"/>
    <xdr:sp macro="" textlink="">
      <xdr:nvSpPr>
        <xdr:cNvPr id="383" name="公債費該当値テキスト"/>
        <xdr:cNvSpPr txBox="1"/>
      </xdr:nvSpPr>
      <xdr:spPr>
        <a:xfrm>
          <a:off x="49149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41911</xdr:rowOff>
    </xdr:from>
    <xdr:to>
      <xdr:col>20</xdr:col>
      <xdr:colOff>38100</xdr:colOff>
      <xdr:row>79</xdr:row>
      <xdr:rowOff>143511</xdr:rowOff>
    </xdr:to>
    <xdr:sp macro="" textlink="">
      <xdr:nvSpPr>
        <xdr:cNvPr id="384" name="楕円 383"/>
        <xdr:cNvSpPr/>
      </xdr:nvSpPr>
      <xdr:spPr>
        <a:xfrm>
          <a:off x="3937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128288</xdr:rowOff>
    </xdr:from>
    <xdr:ext cx="736600" cy="259045"/>
    <xdr:sp macro="" textlink="">
      <xdr:nvSpPr>
        <xdr:cNvPr id="385" name="テキスト ボックス 384"/>
        <xdr:cNvSpPr txBox="1"/>
      </xdr:nvSpPr>
      <xdr:spPr>
        <a:xfrm>
          <a:off x="3606800" y="13672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105918</xdr:rowOff>
    </xdr:from>
    <xdr:to>
      <xdr:col>15</xdr:col>
      <xdr:colOff>149225</xdr:colOff>
      <xdr:row>80</xdr:row>
      <xdr:rowOff>36068</xdr:rowOff>
    </xdr:to>
    <xdr:sp macro="" textlink="">
      <xdr:nvSpPr>
        <xdr:cNvPr id="386" name="楕円 385"/>
        <xdr:cNvSpPr/>
      </xdr:nvSpPr>
      <xdr:spPr>
        <a:xfrm>
          <a:off x="3048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20845</xdr:rowOff>
    </xdr:from>
    <xdr:ext cx="762000" cy="259045"/>
    <xdr:sp macro="" textlink="">
      <xdr:nvSpPr>
        <xdr:cNvPr id="387" name="テキスト ボックス 386"/>
        <xdr:cNvSpPr txBox="1"/>
      </xdr:nvSpPr>
      <xdr:spPr>
        <a:xfrm>
          <a:off x="2717800" y="1373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117348</xdr:rowOff>
    </xdr:from>
    <xdr:to>
      <xdr:col>11</xdr:col>
      <xdr:colOff>60325</xdr:colOff>
      <xdr:row>79</xdr:row>
      <xdr:rowOff>47498</xdr:rowOff>
    </xdr:to>
    <xdr:sp macro="" textlink="">
      <xdr:nvSpPr>
        <xdr:cNvPr id="388" name="楕円 387"/>
        <xdr:cNvSpPr/>
      </xdr:nvSpPr>
      <xdr:spPr>
        <a:xfrm>
          <a:off x="2159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32275</xdr:rowOff>
    </xdr:from>
    <xdr:ext cx="762000" cy="259045"/>
    <xdr:sp macro="" textlink="">
      <xdr:nvSpPr>
        <xdr:cNvPr id="389" name="テキスト ボックス 388"/>
        <xdr:cNvSpPr txBox="1"/>
      </xdr:nvSpPr>
      <xdr:spPr>
        <a:xfrm>
          <a:off x="1828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55626</xdr:rowOff>
    </xdr:from>
    <xdr:to>
      <xdr:col>6</xdr:col>
      <xdr:colOff>171450</xdr:colOff>
      <xdr:row>79</xdr:row>
      <xdr:rowOff>157226</xdr:rowOff>
    </xdr:to>
    <xdr:sp macro="" textlink="">
      <xdr:nvSpPr>
        <xdr:cNvPr id="390" name="楕円 389"/>
        <xdr:cNvSpPr/>
      </xdr:nvSpPr>
      <xdr:spPr>
        <a:xfrm>
          <a:off x="1270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142003</xdr:rowOff>
    </xdr:from>
    <xdr:ext cx="762000" cy="259045"/>
    <xdr:sp macro="" textlink="">
      <xdr:nvSpPr>
        <xdr:cNvPr id="391" name="テキスト ボックス 390"/>
        <xdr:cNvSpPr txBox="1"/>
      </xdr:nvSpPr>
      <xdr:spPr>
        <a:xfrm>
          <a:off x="939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類似団体平均と比較すると</a:t>
          </a:r>
          <a:r>
            <a:rPr kumimoji="1" lang="en-US" altLang="ja-JP" sz="1000">
              <a:solidFill>
                <a:schemeClr val="dk1"/>
              </a:solidFill>
              <a:effectLst/>
              <a:latin typeface="+mn-lt"/>
              <a:ea typeface="+mn-ea"/>
              <a:cs typeface="+mn-cs"/>
            </a:rPr>
            <a:t>8.4</a:t>
          </a:r>
          <a:r>
            <a:rPr kumimoji="1" lang="ja-JP" altLang="ja-JP" sz="1000">
              <a:solidFill>
                <a:schemeClr val="dk1"/>
              </a:solidFill>
              <a:effectLst/>
              <a:latin typeface="+mn-lt"/>
              <a:ea typeface="+mn-ea"/>
              <a:cs typeface="+mn-cs"/>
            </a:rPr>
            <a:t>ポイント、県平均と比較すると</a:t>
          </a:r>
          <a:r>
            <a:rPr kumimoji="1" lang="en-US" altLang="ja-JP" sz="1000">
              <a:solidFill>
                <a:schemeClr val="dk1"/>
              </a:solidFill>
              <a:effectLst/>
              <a:latin typeface="+mn-lt"/>
              <a:ea typeface="+mn-ea"/>
              <a:cs typeface="+mn-cs"/>
            </a:rPr>
            <a:t>9.6</a:t>
          </a:r>
          <a:r>
            <a:rPr kumimoji="1" lang="ja-JP" altLang="ja-JP" sz="1000">
              <a:solidFill>
                <a:schemeClr val="dk1"/>
              </a:solidFill>
              <a:effectLst/>
              <a:latin typeface="+mn-lt"/>
              <a:ea typeface="+mn-ea"/>
              <a:cs typeface="+mn-cs"/>
            </a:rPr>
            <a:t>ポイント下回っているが、前年度と比較すると</a:t>
          </a:r>
          <a:r>
            <a:rPr kumimoji="1" lang="en-US" altLang="ja-JP" sz="1000">
              <a:solidFill>
                <a:schemeClr val="dk1"/>
              </a:solidFill>
              <a:effectLst/>
              <a:latin typeface="+mn-lt"/>
              <a:ea typeface="+mn-ea"/>
              <a:cs typeface="+mn-cs"/>
            </a:rPr>
            <a:t>0.7</a:t>
          </a:r>
          <a:r>
            <a:rPr kumimoji="1" lang="ja-JP" altLang="ja-JP" sz="1000">
              <a:solidFill>
                <a:schemeClr val="dk1"/>
              </a:solidFill>
              <a:effectLst/>
              <a:latin typeface="+mn-lt"/>
              <a:ea typeface="+mn-ea"/>
              <a:cs typeface="+mn-cs"/>
            </a:rPr>
            <a:t>ポイント増加している。</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前年度から増加した主な要因としては、歳出については</a:t>
          </a:r>
          <a:r>
            <a:rPr kumimoji="1" lang="ja-JP" altLang="en-US" sz="1000">
              <a:solidFill>
                <a:schemeClr val="dk1"/>
              </a:solidFill>
              <a:effectLst/>
              <a:latin typeface="+mn-lt"/>
              <a:ea typeface="+mn-ea"/>
              <a:cs typeface="+mn-cs"/>
            </a:rPr>
            <a:t>退職者の増による退職手当負担金の増加による人件費の増</a:t>
          </a:r>
          <a:r>
            <a:rPr kumimoji="1" lang="ja-JP" altLang="ja-JP" sz="1000">
              <a:solidFill>
                <a:schemeClr val="dk1"/>
              </a:solidFill>
              <a:effectLst/>
              <a:latin typeface="+mn-lt"/>
              <a:ea typeface="+mn-ea"/>
              <a:cs typeface="+mn-cs"/>
            </a:rPr>
            <a:t>等による。今後は、</a:t>
          </a:r>
          <a:r>
            <a:rPr kumimoji="1" lang="ja-JP" altLang="en-US" sz="1000">
              <a:solidFill>
                <a:schemeClr val="dk1"/>
              </a:solidFill>
              <a:effectLst/>
              <a:latin typeface="+mn-lt"/>
              <a:ea typeface="+mn-ea"/>
              <a:cs typeface="+mn-cs"/>
            </a:rPr>
            <a:t>会計年度任用職員制度開始により人件費が増加することに加え、</a:t>
          </a:r>
          <a:r>
            <a:rPr kumimoji="1" lang="ja-JP" altLang="ja-JP" sz="1000">
              <a:solidFill>
                <a:schemeClr val="dk1"/>
              </a:solidFill>
              <a:effectLst/>
              <a:latin typeface="+mn-lt"/>
              <a:ea typeface="+mn-ea"/>
              <a:cs typeface="+mn-cs"/>
            </a:rPr>
            <a:t>子育て支援住宅の整備により子ども医療費や保育の</a:t>
          </a:r>
          <a:r>
            <a:rPr kumimoji="1" lang="ja-JP" altLang="en-US" sz="1000">
              <a:solidFill>
                <a:schemeClr val="dk1"/>
              </a:solidFill>
              <a:effectLst/>
              <a:latin typeface="+mn-lt"/>
              <a:ea typeface="+mn-ea"/>
              <a:cs typeface="+mn-cs"/>
            </a:rPr>
            <a:t>無償化</a:t>
          </a:r>
          <a:r>
            <a:rPr kumimoji="1" lang="ja-JP" altLang="ja-JP" sz="1000">
              <a:solidFill>
                <a:schemeClr val="dk1"/>
              </a:solidFill>
              <a:effectLst/>
              <a:latin typeface="+mn-lt"/>
              <a:ea typeface="+mn-ea"/>
              <a:cs typeface="+mn-cs"/>
            </a:rPr>
            <a:t>等</a:t>
          </a:r>
          <a:r>
            <a:rPr kumimoji="1" lang="ja-JP" altLang="en-US" sz="1000">
              <a:solidFill>
                <a:schemeClr val="dk1"/>
              </a:solidFill>
              <a:effectLst/>
              <a:latin typeface="+mn-lt"/>
              <a:ea typeface="+mn-ea"/>
              <a:cs typeface="+mn-cs"/>
            </a:rPr>
            <a:t>により扶助費</a:t>
          </a:r>
          <a:r>
            <a:rPr kumimoji="1" lang="ja-JP" altLang="ja-JP" sz="1000">
              <a:solidFill>
                <a:schemeClr val="dk1"/>
              </a:solidFill>
              <a:effectLst/>
              <a:latin typeface="+mn-lt"/>
              <a:ea typeface="+mn-ea"/>
              <a:cs typeface="+mn-cs"/>
            </a:rPr>
            <a:t>の増加が見込まれており、その他経費については抑制し経常経費の削減に努める。</a:t>
          </a:r>
          <a:endParaRPr lang="ja-JP" altLang="ja-JP" sz="10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1270</xdr:rowOff>
    </xdr:to>
    <xdr:cxnSp macro="">
      <xdr:nvCxnSpPr>
        <xdr:cNvPr id="417" name="直線コネクタ 416"/>
        <xdr:cNvCxnSpPr/>
      </xdr:nvCxnSpPr>
      <xdr:spPr>
        <a:xfrm flipV="1">
          <a:off x="16510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144797</xdr:rowOff>
    </xdr:from>
    <xdr:ext cx="762000" cy="259045"/>
    <xdr:sp macro="" textlink="">
      <xdr:nvSpPr>
        <xdr:cNvPr id="418" name="公債費以外最小値テキスト"/>
        <xdr:cNvSpPr txBox="1"/>
      </xdr:nvSpPr>
      <xdr:spPr>
        <a:xfrm>
          <a:off x="16598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1270</xdr:rowOff>
    </xdr:from>
    <xdr:to>
      <xdr:col>82</xdr:col>
      <xdr:colOff>196850</xdr:colOff>
      <xdr:row>81</xdr:row>
      <xdr:rowOff>1270</xdr:rowOff>
    </xdr:to>
    <xdr:cxnSp macro="">
      <xdr:nvCxnSpPr>
        <xdr:cNvPr id="419" name="直線コネクタ 418"/>
        <xdr:cNvCxnSpPr/>
      </xdr:nvCxnSpPr>
      <xdr:spPr>
        <a:xfrm>
          <a:off x="16421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0"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1" name="直線コネクタ 420"/>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131572</xdr:rowOff>
    </xdr:from>
    <xdr:to>
      <xdr:col>82</xdr:col>
      <xdr:colOff>107950</xdr:colOff>
      <xdr:row>74</xdr:row>
      <xdr:rowOff>163576</xdr:rowOff>
    </xdr:to>
    <xdr:cxnSp macro="">
      <xdr:nvCxnSpPr>
        <xdr:cNvPr id="422" name="直線コネクタ 421"/>
        <xdr:cNvCxnSpPr/>
      </xdr:nvCxnSpPr>
      <xdr:spPr>
        <a:xfrm>
          <a:off x="15671800" y="1281887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126001</xdr:rowOff>
    </xdr:from>
    <xdr:ext cx="762000" cy="259045"/>
    <xdr:sp macro="" textlink="">
      <xdr:nvSpPr>
        <xdr:cNvPr id="423" name="公債費以外平均値テキスト"/>
        <xdr:cNvSpPr txBox="1"/>
      </xdr:nvSpPr>
      <xdr:spPr>
        <a:xfrm>
          <a:off x="16598900" y="13156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24" name="フローチャート: 判断 423"/>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49276</xdr:rowOff>
    </xdr:from>
    <xdr:to>
      <xdr:col>78</xdr:col>
      <xdr:colOff>69850</xdr:colOff>
      <xdr:row>74</xdr:row>
      <xdr:rowOff>131572</xdr:rowOff>
    </xdr:to>
    <xdr:cxnSp macro="">
      <xdr:nvCxnSpPr>
        <xdr:cNvPr id="425" name="直線コネクタ 424"/>
        <xdr:cNvCxnSpPr/>
      </xdr:nvCxnSpPr>
      <xdr:spPr>
        <a:xfrm>
          <a:off x="14782800" y="1273657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126492</xdr:rowOff>
    </xdr:from>
    <xdr:to>
      <xdr:col>78</xdr:col>
      <xdr:colOff>120650</xdr:colOff>
      <xdr:row>77</xdr:row>
      <xdr:rowOff>56642</xdr:rowOff>
    </xdr:to>
    <xdr:sp macro="" textlink="">
      <xdr:nvSpPr>
        <xdr:cNvPr id="426" name="フローチャート: 判断 425"/>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41419</xdr:rowOff>
    </xdr:from>
    <xdr:ext cx="736600" cy="259045"/>
    <xdr:sp macro="" textlink="">
      <xdr:nvSpPr>
        <xdr:cNvPr id="427" name="テキスト ボックス 426"/>
        <xdr:cNvSpPr txBox="1"/>
      </xdr:nvSpPr>
      <xdr:spPr>
        <a:xfrm>
          <a:off x="15290800" y="1324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106426</xdr:rowOff>
    </xdr:from>
    <xdr:to>
      <xdr:col>73</xdr:col>
      <xdr:colOff>180975</xdr:colOff>
      <xdr:row>74</xdr:row>
      <xdr:rowOff>49276</xdr:rowOff>
    </xdr:to>
    <xdr:cxnSp macro="">
      <xdr:nvCxnSpPr>
        <xdr:cNvPr id="428" name="直線コネクタ 427"/>
        <xdr:cNvCxnSpPr/>
      </xdr:nvCxnSpPr>
      <xdr:spPr>
        <a:xfrm>
          <a:off x="13893800" y="1262227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29" name="フローチャート: 判断 428"/>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162577</xdr:rowOff>
    </xdr:from>
    <xdr:ext cx="762000" cy="259045"/>
    <xdr:sp macro="" textlink="">
      <xdr:nvSpPr>
        <xdr:cNvPr id="430" name="テキスト ボックス 429"/>
        <xdr:cNvSpPr txBox="1"/>
      </xdr:nvSpPr>
      <xdr:spPr>
        <a:xfrm>
          <a:off x="14401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106426</xdr:rowOff>
    </xdr:from>
    <xdr:to>
      <xdr:col>69</xdr:col>
      <xdr:colOff>92075</xdr:colOff>
      <xdr:row>74</xdr:row>
      <xdr:rowOff>94996</xdr:rowOff>
    </xdr:to>
    <xdr:cxnSp macro="">
      <xdr:nvCxnSpPr>
        <xdr:cNvPr id="431" name="直線コネクタ 430"/>
        <xdr:cNvCxnSpPr/>
      </xdr:nvCxnSpPr>
      <xdr:spPr>
        <a:xfrm flipV="1">
          <a:off x="13004800" y="12622276"/>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101346</xdr:rowOff>
    </xdr:from>
    <xdr:to>
      <xdr:col>69</xdr:col>
      <xdr:colOff>142875</xdr:colOff>
      <xdr:row>76</xdr:row>
      <xdr:rowOff>31496</xdr:rowOff>
    </xdr:to>
    <xdr:sp macro="" textlink="">
      <xdr:nvSpPr>
        <xdr:cNvPr id="432" name="フローチャート: 判断 431"/>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16273</xdr:rowOff>
    </xdr:from>
    <xdr:ext cx="762000" cy="259045"/>
    <xdr:sp macro="" textlink="">
      <xdr:nvSpPr>
        <xdr:cNvPr id="433" name="テキスト ボックス 432"/>
        <xdr:cNvSpPr txBox="1"/>
      </xdr:nvSpPr>
      <xdr:spPr>
        <a:xfrm>
          <a:off x="13512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34" name="フローチャート: 判断 433"/>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80281</xdr:rowOff>
    </xdr:from>
    <xdr:ext cx="762000" cy="259045"/>
    <xdr:sp macro="" textlink="">
      <xdr:nvSpPr>
        <xdr:cNvPr id="435" name="テキスト ボックス 434"/>
        <xdr:cNvSpPr txBox="1"/>
      </xdr:nvSpPr>
      <xdr:spPr>
        <a:xfrm>
          <a:off x="12623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112776</xdr:rowOff>
    </xdr:from>
    <xdr:to>
      <xdr:col>82</xdr:col>
      <xdr:colOff>158750</xdr:colOff>
      <xdr:row>75</xdr:row>
      <xdr:rowOff>42926</xdr:rowOff>
    </xdr:to>
    <xdr:sp macro="" textlink="">
      <xdr:nvSpPr>
        <xdr:cNvPr id="441" name="楕円 440"/>
        <xdr:cNvSpPr/>
      </xdr:nvSpPr>
      <xdr:spPr>
        <a:xfrm>
          <a:off x="164592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129303</xdr:rowOff>
    </xdr:from>
    <xdr:ext cx="762000" cy="259045"/>
    <xdr:sp macro="" textlink="">
      <xdr:nvSpPr>
        <xdr:cNvPr id="442" name="公債費以外該当値テキスト"/>
        <xdr:cNvSpPr txBox="1"/>
      </xdr:nvSpPr>
      <xdr:spPr>
        <a:xfrm>
          <a:off x="16598900" y="1264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80772</xdr:rowOff>
    </xdr:from>
    <xdr:to>
      <xdr:col>78</xdr:col>
      <xdr:colOff>120650</xdr:colOff>
      <xdr:row>75</xdr:row>
      <xdr:rowOff>10922</xdr:rowOff>
    </xdr:to>
    <xdr:sp macro="" textlink="">
      <xdr:nvSpPr>
        <xdr:cNvPr id="443" name="楕円 442"/>
        <xdr:cNvSpPr/>
      </xdr:nvSpPr>
      <xdr:spPr>
        <a:xfrm>
          <a:off x="15621000" y="1276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21099</xdr:rowOff>
    </xdr:from>
    <xdr:ext cx="736600" cy="259045"/>
    <xdr:sp macro="" textlink="">
      <xdr:nvSpPr>
        <xdr:cNvPr id="444" name="テキスト ボックス 443"/>
        <xdr:cNvSpPr txBox="1"/>
      </xdr:nvSpPr>
      <xdr:spPr>
        <a:xfrm>
          <a:off x="15290800" y="12536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169926</xdr:rowOff>
    </xdr:from>
    <xdr:to>
      <xdr:col>74</xdr:col>
      <xdr:colOff>31750</xdr:colOff>
      <xdr:row>74</xdr:row>
      <xdr:rowOff>100076</xdr:rowOff>
    </xdr:to>
    <xdr:sp macro="" textlink="">
      <xdr:nvSpPr>
        <xdr:cNvPr id="445" name="楕円 444"/>
        <xdr:cNvSpPr/>
      </xdr:nvSpPr>
      <xdr:spPr>
        <a:xfrm>
          <a:off x="14732000" y="1268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110253</xdr:rowOff>
    </xdr:from>
    <xdr:ext cx="762000" cy="259045"/>
    <xdr:sp macro="" textlink="">
      <xdr:nvSpPr>
        <xdr:cNvPr id="446" name="テキスト ボックス 445"/>
        <xdr:cNvSpPr txBox="1"/>
      </xdr:nvSpPr>
      <xdr:spPr>
        <a:xfrm>
          <a:off x="14401800" y="1245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55626</xdr:rowOff>
    </xdr:from>
    <xdr:to>
      <xdr:col>69</xdr:col>
      <xdr:colOff>142875</xdr:colOff>
      <xdr:row>73</xdr:row>
      <xdr:rowOff>157226</xdr:rowOff>
    </xdr:to>
    <xdr:sp macro="" textlink="">
      <xdr:nvSpPr>
        <xdr:cNvPr id="447" name="楕円 446"/>
        <xdr:cNvSpPr/>
      </xdr:nvSpPr>
      <xdr:spPr>
        <a:xfrm>
          <a:off x="13843000" y="1257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167403</xdr:rowOff>
    </xdr:from>
    <xdr:ext cx="762000" cy="259045"/>
    <xdr:sp macro="" textlink="">
      <xdr:nvSpPr>
        <xdr:cNvPr id="448" name="テキスト ボックス 447"/>
        <xdr:cNvSpPr txBox="1"/>
      </xdr:nvSpPr>
      <xdr:spPr>
        <a:xfrm>
          <a:off x="13512800" y="1234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44196</xdr:rowOff>
    </xdr:from>
    <xdr:to>
      <xdr:col>65</xdr:col>
      <xdr:colOff>53975</xdr:colOff>
      <xdr:row>74</xdr:row>
      <xdr:rowOff>145796</xdr:rowOff>
    </xdr:to>
    <xdr:sp macro="" textlink="">
      <xdr:nvSpPr>
        <xdr:cNvPr id="449" name="楕円 448"/>
        <xdr:cNvSpPr/>
      </xdr:nvSpPr>
      <xdr:spPr>
        <a:xfrm>
          <a:off x="12954000" y="1273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155973</xdr:rowOff>
    </xdr:from>
    <xdr:ext cx="762000" cy="259045"/>
    <xdr:sp macro="" textlink="">
      <xdr:nvSpPr>
        <xdr:cNvPr id="450" name="テキスト ボックス 449"/>
        <xdr:cNvSpPr txBox="1"/>
      </xdr:nvSpPr>
      <xdr:spPr>
        <a:xfrm>
          <a:off x="12623800" y="1250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熊本県甲佐町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146782</xdr:rowOff>
    </xdr:from>
    <xdr:to>
      <xdr:col>29</xdr:col>
      <xdr:colOff>127000</xdr:colOff>
      <xdr:row>19</xdr:row>
      <xdr:rowOff>168148</xdr:rowOff>
    </xdr:to>
    <xdr:cxnSp macro="">
      <xdr:nvCxnSpPr>
        <xdr:cNvPr id="45" name="直線コネクタ 44"/>
        <xdr:cNvCxnSpPr/>
      </xdr:nvCxnSpPr>
      <xdr:spPr bwMode="auto">
        <a:xfrm flipV="1">
          <a:off x="5651500" y="2080357"/>
          <a:ext cx="0" cy="13929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140225</xdr:rowOff>
    </xdr:from>
    <xdr:ext cx="762000" cy="259045"/>
    <xdr:sp macro="" textlink="">
      <xdr:nvSpPr>
        <xdr:cNvPr id="46" name="人口1人当たり決算額の推移最小値テキスト130"/>
        <xdr:cNvSpPr txBox="1"/>
      </xdr:nvSpPr>
      <xdr:spPr>
        <a:xfrm>
          <a:off x="5740400" y="3445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168148</xdr:rowOff>
    </xdr:from>
    <xdr:to>
      <xdr:col>30</xdr:col>
      <xdr:colOff>25400</xdr:colOff>
      <xdr:row>19</xdr:row>
      <xdr:rowOff>168148</xdr:rowOff>
    </xdr:to>
    <xdr:cxnSp macro="">
      <xdr:nvCxnSpPr>
        <xdr:cNvPr id="47" name="直線コネクタ 46"/>
        <xdr:cNvCxnSpPr/>
      </xdr:nvCxnSpPr>
      <xdr:spPr bwMode="auto">
        <a:xfrm>
          <a:off x="5562600" y="34733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61709</xdr:rowOff>
    </xdr:from>
    <xdr:ext cx="762000" cy="259045"/>
    <xdr:sp macro="" textlink="">
      <xdr:nvSpPr>
        <xdr:cNvPr id="48" name="人口1人当たり決算額の推移最大値テキスト130"/>
        <xdr:cNvSpPr txBox="1"/>
      </xdr:nvSpPr>
      <xdr:spPr>
        <a:xfrm>
          <a:off x="5740400" y="182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146782</xdr:rowOff>
    </xdr:from>
    <xdr:to>
      <xdr:col>30</xdr:col>
      <xdr:colOff>25400</xdr:colOff>
      <xdr:row>11</xdr:row>
      <xdr:rowOff>146782</xdr:rowOff>
    </xdr:to>
    <xdr:cxnSp macro="">
      <xdr:nvCxnSpPr>
        <xdr:cNvPr id="49" name="直線コネクタ 48"/>
        <xdr:cNvCxnSpPr/>
      </xdr:nvCxnSpPr>
      <xdr:spPr bwMode="auto">
        <a:xfrm>
          <a:off x="5562600" y="20803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55806</xdr:rowOff>
    </xdr:from>
    <xdr:to>
      <xdr:col>29</xdr:col>
      <xdr:colOff>127000</xdr:colOff>
      <xdr:row>18</xdr:row>
      <xdr:rowOff>79299</xdr:rowOff>
    </xdr:to>
    <xdr:cxnSp macro="">
      <xdr:nvCxnSpPr>
        <xdr:cNvPr id="50" name="直線コネクタ 49"/>
        <xdr:cNvCxnSpPr/>
      </xdr:nvCxnSpPr>
      <xdr:spPr bwMode="auto">
        <a:xfrm flipV="1">
          <a:off x="5003800" y="3189531"/>
          <a:ext cx="647700" cy="23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83751</xdr:rowOff>
    </xdr:from>
    <xdr:ext cx="762000" cy="259045"/>
    <xdr:sp macro="" textlink="">
      <xdr:nvSpPr>
        <xdr:cNvPr id="51" name="人口1人当たり決算額の推移平均値テキスト130"/>
        <xdr:cNvSpPr txBox="1"/>
      </xdr:nvSpPr>
      <xdr:spPr>
        <a:xfrm>
          <a:off x="5740400" y="2874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67224</xdr:rowOff>
    </xdr:from>
    <xdr:to>
      <xdr:col>29</xdr:col>
      <xdr:colOff>177800</xdr:colOff>
      <xdr:row>17</xdr:row>
      <xdr:rowOff>168824</xdr:rowOff>
    </xdr:to>
    <xdr:sp macro="" textlink="">
      <xdr:nvSpPr>
        <xdr:cNvPr id="52" name="フローチャート: 判断 51"/>
        <xdr:cNvSpPr/>
      </xdr:nvSpPr>
      <xdr:spPr bwMode="auto">
        <a:xfrm>
          <a:off x="56007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42654</xdr:rowOff>
    </xdr:from>
    <xdr:to>
      <xdr:col>26</xdr:col>
      <xdr:colOff>50800</xdr:colOff>
      <xdr:row>18</xdr:row>
      <xdr:rowOff>79299</xdr:rowOff>
    </xdr:to>
    <xdr:cxnSp macro="">
      <xdr:nvCxnSpPr>
        <xdr:cNvPr id="53" name="直線コネクタ 52"/>
        <xdr:cNvCxnSpPr/>
      </xdr:nvCxnSpPr>
      <xdr:spPr bwMode="auto">
        <a:xfrm>
          <a:off x="4305300" y="3176379"/>
          <a:ext cx="698500" cy="36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97048</xdr:rowOff>
    </xdr:from>
    <xdr:to>
      <xdr:col>26</xdr:col>
      <xdr:colOff>101600</xdr:colOff>
      <xdr:row>18</xdr:row>
      <xdr:rowOff>27198</xdr:rowOff>
    </xdr:to>
    <xdr:sp macro="" textlink="">
      <xdr:nvSpPr>
        <xdr:cNvPr id="54" name="フローチャート: 判断 53"/>
        <xdr:cNvSpPr/>
      </xdr:nvSpPr>
      <xdr:spPr bwMode="auto">
        <a:xfrm>
          <a:off x="4953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37375</xdr:rowOff>
    </xdr:from>
    <xdr:ext cx="736600" cy="259045"/>
    <xdr:sp macro="" textlink="">
      <xdr:nvSpPr>
        <xdr:cNvPr id="55" name="テキスト ボックス 54"/>
        <xdr:cNvSpPr txBox="1"/>
      </xdr:nvSpPr>
      <xdr:spPr>
        <a:xfrm>
          <a:off x="4622800" y="282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42654</xdr:rowOff>
    </xdr:from>
    <xdr:to>
      <xdr:col>22</xdr:col>
      <xdr:colOff>114300</xdr:colOff>
      <xdr:row>18</xdr:row>
      <xdr:rowOff>104216</xdr:rowOff>
    </xdr:to>
    <xdr:cxnSp macro="">
      <xdr:nvCxnSpPr>
        <xdr:cNvPr id="56" name="直線コネクタ 55"/>
        <xdr:cNvCxnSpPr/>
      </xdr:nvCxnSpPr>
      <xdr:spPr bwMode="auto">
        <a:xfrm flipV="1">
          <a:off x="3606800" y="3176379"/>
          <a:ext cx="698500" cy="61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110879</xdr:rowOff>
    </xdr:from>
    <xdr:to>
      <xdr:col>22</xdr:col>
      <xdr:colOff>165100</xdr:colOff>
      <xdr:row>18</xdr:row>
      <xdr:rowOff>41029</xdr:rowOff>
    </xdr:to>
    <xdr:sp macro="" textlink="">
      <xdr:nvSpPr>
        <xdr:cNvPr id="57" name="フローチャート: 判断 56"/>
        <xdr:cNvSpPr/>
      </xdr:nvSpPr>
      <xdr:spPr bwMode="auto">
        <a:xfrm>
          <a:off x="4254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51206</xdr:rowOff>
    </xdr:from>
    <xdr:ext cx="762000" cy="259045"/>
    <xdr:sp macro="" textlink="">
      <xdr:nvSpPr>
        <xdr:cNvPr id="58" name="テキスト ボックス 57"/>
        <xdr:cNvSpPr txBox="1"/>
      </xdr:nvSpPr>
      <xdr:spPr>
        <a:xfrm>
          <a:off x="3924300" y="284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93929</xdr:rowOff>
    </xdr:from>
    <xdr:to>
      <xdr:col>18</xdr:col>
      <xdr:colOff>177800</xdr:colOff>
      <xdr:row>18</xdr:row>
      <xdr:rowOff>104216</xdr:rowOff>
    </xdr:to>
    <xdr:cxnSp macro="">
      <xdr:nvCxnSpPr>
        <xdr:cNvPr id="59" name="直線コネクタ 58"/>
        <xdr:cNvCxnSpPr/>
      </xdr:nvCxnSpPr>
      <xdr:spPr bwMode="auto">
        <a:xfrm>
          <a:off x="2908300" y="3227654"/>
          <a:ext cx="698500" cy="10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130218</xdr:rowOff>
    </xdr:from>
    <xdr:to>
      <xdr:col>19</xdr:col>
      <xdr:colOff>38100</xdr:colOff>
      <xdr:row>18</xdr:row>
      <xdr:rowOff>60368</xdr:rowOff>
    </xdr:to>
    <xdr:sp macro="" textlink="">
      <xdr:nvSpPr>
        <xdr:cNvPr id="60" name="フローチャート: 判断 59"/>
        <xdr:cNvSpPr/>
      </xdr:nvSpPr>
      <xdr:spPr bwMode="auto">
        <a:xfrm>
          <a:off x="3556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70545</xdr:rowOff>
    </xdr:from>
    <xdr:ext cx="762000" cy="259045"/>
    <xdr:sp macro="" textlink="">
      <xdr:nvSpPr>
        <xdr:cNvPr id="61" name="テキスト ボックス 60"/>
        <xdr:cNvSpPr txBox="1"/>
      </xdr:nvSpPr>
      <xdr:spPr>
        <a:xfrm>
          <a:off x="32258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92461</xdr:rowOff>
    </xdr:from>
    <xdr:to>
      <xdr:col>15</xdr:col>
      <xdr:colOff>101600</xdr:colOff>
      <xdr:row>18</xdr:row>
      <xdr:rowOff>22611</xdr:rowOff>
    </xdr:to>
    <xdr:sp macro="" textlink="">
      <xdr:nvSpPr>
        <xdr:cNvPr id="62" name="フローチャート: 判断 61"/>
        <xdr:cNvSpPr/>
      </xdr:nvSpPr>
      <xdr:spPr bwMode="auto">
        <a:xfrm>
          <a:off x="2857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32788</xdr:rowOff>
    </xdr:from>
    <xdr:ext cx="762000" cy="259045"/>
    <xdr:sp macro="" textlink="">
      <xdr:nvSpPr>
        <xdr:cNvPr id="63" name="テキスト ボックス 62"/>
        <xdr:cNvSpPr txBox="1"/>
      </xdr:nvSpPr>
      <xdr:spPr>
        <a:xfrm>
          <a:off x="25273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5006</xdr:rowOff>
    </xdr:from>
    <xdr:to>
      <xdr:col>29</xdr:col>
      <xdr:colOff>177800</xdr:colOff>
      <xdr:row>18</xdr:row>
      <xdr:rowOff>106606</xdr:rowOff>
    </xdr:to>
    <xdr:sp macro="" textlink="">
      <xdr:nvSpPr>
        <xdr:cNvPr id="69" name="楕円 68"/>
        <xdr:cNvSpPr/>
      </xdr:nvSpPr>
      <xdr:spPr bwMode="auto">
        <a:xfrm>
          <a:off x="5600700" y="3138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148533</xdr:rowOff>
    </xdr:from>
    <xdr:ext cx="762000" cy="259045"/>
    <xdr:sp macro="" textlink="">
      <xdr:nvSpPr>
        <xdr:cNvPr id="70" name="人口1人当たり決算額の推移該当値テキスト130"/>
        <xdr:cNvSpPr txBox="1"/>
      </xdr:nvSpPr>
      <xdr:spPr>
        <a:xfrm>
          <a:off x="5740400" y="311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28499</xdr:rowOff>
    </xdr:from>
    <xdr:to>
      <xdr:col>26</xdr:col>
      <xdr:colOff>101600</xdr:colOff>
      <xdr:row>18</xdr:row>
      <xdr:rowOff>130099</xdr:rowOff>
    </xdr:to>
    <xdr:sp macro="" textlink="">
      <xdr:nvSpPr>
        <xdr:cNvPr id="71" name="楕円 70"/>
        <xdr:cNvSpPr/>
      </xdr:nvSpPr>
      <xdr:spPr bwMode="auto">
        <a:xfrm>
          <a:off x="4953000" y="3162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114876</xdr:rowOff>
    </xdr:from>
    <xdr:ext cx="736600" cy="259045"/>
    <xdr:sp macro="" textlink="">
      <xdr:nvSpPr>
        <xdr:cNvPr id="72" name="テキスト ボックス 71"/>
        <xdr:cNvSpPr txBox="1"/>
      </xdr:nvSpPr>
      <xdr:spPr>
        <a:xfrm>
          <a:off x="4622800" y="3248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163304</xdr:rowOff>
    </xdr:from>
    <xdr:to>
      <xdr:col>22</xdr:col>
      <xdr:colOff>165100</xdr:colOff>
      <xdr:row>18</xdr:row>
      <xdr:rowOff>93454</xdr:rowOff>
    </xdr:to>
    <xdr:sp macro="" textlink="">
      <xdr:nvSpPr>
        <xdr:cNvPr id="73" name="楕円 72"/>
        <xdr:cNvSpPr/>
      </xdr:nvSpPr>
      <xdr:spPr bwMode="auto">
        <a:xfrm>
          <a:off x="4254500" y="3125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78231</xdr:rowOff>
    </xdr:from>
    <xdr:ext cx="762000" cy="259045"/>
    <xdr:sp macro="" textlink="">
      <xdr:nvSpPr>
        <xdr:cNvPr id="74" name="テキスト ボックス 73"/>
        <xdr:cNvSpPr txBox="1"/>
      </xdr:nvSpPr>
      <xdr:spPr>
        <a:xfrm>
          <a:off x="3924300" y="3211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53416</xdr:rowOff>
    </xdr:from>
    <xdr:to>
      <xdr:col>19</xdr:col>
      <xdr:colOff>38100</xdr:colOff>
      <xdr:row>18</xdr:row>
      <xdr:rowOff>155016</xdr:rowOff>
    </xdr:to>
    <xdr:sp macro="" textlink="">
      <xdr:nvSpPr>
        <xdr:cNvPr id="75" name="楕円 74"/>
        <xdr:cNvSpPr/>
      </xdr:nvSpPr>
      <xdr:spPr bwMode="auto">
        <a:xfrm>
          <a:off x="3556000" y="3187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139793</xdr:rowOff>
    </xdr:from>
    <xdr:ext cx="762000" cy="259045"/>
    <xdr:sp macro="" textlink="">
      <xdr:nvSpPr>
        <xdr:cNvPr id="76" name="テキスト ボックス 75"/>
        <xdr:cNvSpPr txBox="1"/>
      </xdr:nvSpPr>
      <xdr:spPr>
        <a:xfrm>
          <a:off x="3225800" y="3273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43129</xdr:rowOff>
    </xdr:from>
    <xdr:to>
      <xdr:col>15</xdr:col>
      <xdr:colOff>101600</xdr:colOff>
      <xdr:row>18</xdr:row>
      <xdr:rowOff>144729</xdr:rowOff>
    </xdr:to>
    <xdr:sp macro="" textlink="">
      <xdr:nvSpPr>
        <xdr:cNvPr id="77" name="楕円 76"/>
        <xdr:cNvSpPr/>
      </xdr:nvSpPr>
      <xdr:spPr bwMode="auto">
        <a:xfrm>
          <a:off x="2857500" y="3176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129506</xdr:rowOff>
    </xdr:from>
    <xdr:ext cx="762000" cy="259045"/>
    <xdr:sp macro="" textlink="">
      <xdr:nvSpPr>
        <xdr:cNvPr id="78" name="テキスト ボックス 77"/>
        <xdr:cNvSpPr txBox="1"/>
      </xdr:nvSpPr>
      <xdr:spPr>
        <a:xfrm>
          <a:off x="2527300" y="326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168053</xdr:rowOff>
    </xdr:from>
    <xdr:to>
      <xdr:col>29</xdr:col>
      <xdr:colOff>127000</xdr:colOff>
      <xdr:row>37</xdr:row>
      <xdr:rowOff>233414</xdr:rowOff>
    </xdr:to>
    <xdr:cxnSp macro="">
      <xdr:nvCxnSpPr>
        <xdr:cNvPr id="106" name="直線コネクタ 105"/>
        <xdr:cNvCxnSpPr/>
      </xdr:nvCxnSpPr>
      <xdr:spPr bwMode="auto">
        <a:xfrm flipV="1">
          <a:off x="5651500" y="6092603"/>
          <a:ext cx="0" cy="12655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205491</xdr:rowOff>
    </xdr:from>
    <xdr:ext cx="762000" cy="259045"/>
    <xdr:sp macro="" textlink="">
      <xdr:nvSpPr>
        <xdr:cNvPr id="107" name="人口1人当たり決算額の推移最小値テキスト445"/>
        <xdr:cNvSpPr txBox="1"/>
      </xdr:nvSpPr>
      <xdr:spPr>
        <a:xfrm>
          <a:off x="5740400" y="733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233414</xdr:rowOff>
    </xdr:from>
    <xdr:to>
      <xdr:col>30</xdr:col>
      <xdr:colOff>25400</xdr:colOff>
      <xdr:row>37</xdr:row>
      <xdr:rowOff>233414</xdr:rowOff>
    </xdr:to>
    <xdr:cxnSp macro="">
      <xdr:nvCxnSpPr>
        <xdr:cNvPr id="108" name="直線コネクタ 107"/>
        <xdr:cNvCxnSpPr/>
      </xdr:nvCxnSpPr>
      <xdr:spPr bwMode="auto">
        <a:xfrm>
          <a:off x="5562600" y="73581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82980</xdr:rowOff>
    </xdr:from>
    <xdr:ext cx="762000" cy="259045"/>
    <xdr:sp macro="" textlink="">
      <xdr:nvSpPr>
        <xdr:cNvPr id="109" name="人口1人当たり決算額の推移最大値テキスト445"/>
        <xdr:cNvSpPr txBox="1"/>
      </xdr:nvSpPr>
      <xdr:spPr>
        <a:xfrm>
          <a:off x="5740400" y="58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168053</xdr:rowOff>
    </xdr:from>
    <xdr:to>
      <xdr:col>30</xdr:col>
      <xdr:colOff>25400</xdr:colOff>
      <xdr:row>33</xdr:row>
      <xdr:rowOff>168053</xdr:rowOff>
    </xdr:to>
    <xdr:cxnSp macro="">
      <xdr:nvCxnSpPr>
        <xdr:cNvPr id="110" name="直線コネクタ 109"/>
        <xdr:cNvCxnSpPr/>
      </xdr:nvCxnSpPr>
      <xdr:spPr bwMode="auto">
        <a:xfrm>
          <a:off x="5562600" y="6092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242310</xdr:rowOff>
    </xdr:from>
    <xdr:to>
      <xdr:col>29</xdr:col>
      <xdr:colOff>127000</xdr:colOff>
      <xdr:row>35</xdr:row>
      <xdr:rowOff>249530</xdr:rowOff>
    </xdr:to>
    <xdr:cxnSp macro="">
      <xdr:nvCxnSpPr>
        <xdr:cNvPr id="111" name="直線コネクタ 110"/>
        <xdr:cNvCxnSpPr/>
      </xdr:nvCxnSpPr>
      <xdr:spPr bwMode="auto">
        <a:xfrm>
          <a:off x="5003800" y="6852660"/>
          <a:ext cx="647700" cy="7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298238</xdr:rowOff>
    </xdr:from>
    <xdr:ext cx="762000" cy="259045"/>
    <xdr:sp macro="" textlink="">
      <xdr:nvSpPr>
        <xdr:cNvPr id="112" name="人口1人当たり決算額の推移平均値テキスト445"/>
        <xdr:cNvSpPr txBox="1"/>
      </xdr:nvSpPr>
      <xdr:spPr>
        <a:xfrm>
          <a:off x="5740400" y="6565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110261</xdr:rowOff>
    </xdr:from>
    <xdr:to>
      <xdr:col>29</xdr:col>
      <xdr:colOff>177800</xdr:colOff>
      <xdr:row>35</xdr:row>
      <xdr:rowOff>211861</xdr:rowOff>
    </xdr:to>
    <xdr:sp macro="" textlink="">
      <xdr:nvSpPr>
        <xdr:cNvPr id="113" name="フローチャート: 判断 112"/>
        <xdr:cNvSpPr/>
      </xdr:nvSpPr>
      <xdr:spPr bwMode="auto">
        <a:xfrm>
          <a:off x="56007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242310</xdr:rowOff>
    </xdr:from>
    <xdr:to>
      <xdr:col>26</xdr:col>
      <xdr:colOff>50800</xdr:colOff>
      <xdr:row>35</xdr:row>
      <xdr:rowOff>281972</xdr:rowOff>
    </xdr:to>
    <xdr:cxnSp macro="">
      <xdr:nvCxnSpPr>
        <xdr:cNvPr id="114" name="直線コネクタ 113"/>
        <xdr:cNvCxnSpPr/>
      </xdr:nvCxnSpPr>
      <xdr:spPr bwMode="auto">
        <a:xfrm flipV="1">
          <a:off x="4305300" y="6852660"/>
          <a:ext cx="698500" cy="39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103213</xdr:rowOff>
    </xdr:from>
    <xdr:to>
      <xdr:col>26</xdr:col>
      <xdr:colOff>101600</xdr:colOff>
      <xdr:row>35</xdr:row>
      <xdr:rowOff>204813</xdr:rowOff>
    </xdr:to>
    <xdr:sp macro="" textlink="">
      <xdr:nvSpPr>
        <xdr:cNvPr id="115" name="フローチャート: 判断 114"/>
        <xdr:cNvSpPr/>
      </xdr:nvSpPr>
      <xdr:spPr bwMode="auto">
        <a:xfrm>
          <a:off x="4953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214990</xdr:rowOff>
    </xdr:from>
    <xdr:ext cx="736600" cy="259045"/>
    <xdr:sp macro="" textlink="">
      <xdr:nvSpPr>
        <xdr:cNvPr id="116" name="テキスト ボックス 115"/>
        <xdr:cNvSpPr txBox="1"/>
      </xdr:nvSpPr>
      <xdr:spPr>
        <a:xfrm>
          <a:off x="4622800" y="6482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281972</xdr:rowOff>
    </xdr:from>
    <xdr:to>
      <xdr:col>22</xdr:col>
      <xdr:colOff>114300</xdr:colOff>
      <xdr:row>36</xdr:row>
      <xdr:rowOff>40684</xdr:rowOff>
    </xdr:to>
    <xdr:cxnSp macro="">
      <xdr:nvCxnSpPr>
        <xdr:cNvPr id="117" name="直線コネクタ 116"/>
        <xdr:cNvCxnSpPr/>
      </xdr:nvCxnSpPr>
      <xdr:spPr bwMode="auto">
        <a:xfrm flipV="1">
          <a:off x="3606800" y="6892322"/>
          <a:ext cx="698500" cy="101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107061</xdr:rowOff>
    </xdr:from>
    <xdr:to>
      <xdr:col>22</xdr:col>
      <xdr:colOff>165100</xdr:colOff>
      <xdr:row>35</xdr:row>
      <xdr:rowOff>208661</xdr:rowOff>
    </xdr:to>
    <xdr:sp macro="" textlink="">
      <xdr:nvSpPr>
        <xdr:cNvPr id="118" name="フローチャート: 判断 117"/>
        <xdr:cNvSpPr/>
      </xdr:nvSpPr>
      <xdr:spPr bwMode="auto">
        <a:xfrm>
          <a:off x="4254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218838</xdr:rowOff>
    </xdr:from>
    <xdr:ext cx="762000" cy="259045"/>
    <xdr:sp macro="" textlink="">
      <xdr:nvSpPr>
        <xdr:cNvPr id="119" name="テキスト ボックス 118"/>
        <xdr:cNvSpPr txBox="1"/>
      </xdr:nvSpPr>
      <xdr:spPr>
        <a:xfrm>
          <a:off x="3924300" y="64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288563</xdr:rowOff>
    </xdr:from>
    <xdr:to>
      <xdr:col>18</xdr:col>
      <xdr:colOff>177800</xdr:colOff>
      <xdr:row>36</xdr:row>
      <xdr:rowOff>40684</xdr:rowOff>
    </xdr:to>
    <xdr:cxnSp macro="">
      <xdr:nvCxnSpPr>
        <xdr:cNvPr id="120" name="直線コネクタ 119"/>
        <xdr:cNvCxnSpPr/>
      </xdr:nvCxnSpPr>
      <xdr:spPr bwMode="auto">
        <a:xfrm>
          <a:off x="2908300" y="6898913"/>
          <a:ext cx="698500" cy="95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46844</xdr:rowOff>
    </xdr:from>
    <xdr:to>
      <xdr:col>19</xdr:col>
      <xdr:colOff>38100</xdr:colOff>
      <xdr:row>35</xdr:row>
      <xdr:rowOff>148444</xdr:rowOff>
    </xdr:to>
    <xdr:sp macro="" textlink="">
      <xdr:nvSpPr>
        <xdr:cNvPr id="121" name="フローチャート: 判断 120"/>
        <xdr:cNvSpPr/>
      </xdr:nvSpPr>
      <xdr:spPr bwMode="auto">
        <a:xfrm>
          <a:off x="3556000" y="6657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158621</xdr:rowOff>
    </xdr:from>
    <xdr:ext cx="762000" cy="259045"/>
    <xdr:sp macro="" textlink="">
      <xdr:nvSpPr>
        <xdr:cNvPr id="122" name="テキスト ボックス 121"/>
        <xdr:cNvSpPr txBox="1"/>
      </xdr:nvSpPr>
      <xdr:spPr>
        <a:xfrm>
          <a:off x="3225800" y="642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69723</xdr:rowOff>
    </xdr:from>
    <xdr:to>
      <xdr:col>15</xdr:col>
      <xdr:colOff>101600</xdr:colOff>
      <xdr:row>35</xdr:row>
      <xdr:rowOff>171323</xdr:rowOff>
    </xdr:to>
    <xdr:sp macro="" textlink="">
      <xdr:nvSpPr>
        <xdr:cNvPr id="123" name="フローチャート: 判断 122"/>
        <xdr:cNvSpPr/>
      </xdr:nvSpPr>
      <xdr:spPr bwMode="auto">
        <a:xfrm>
          <a:off x="28575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181500</xdr:rowOff>
    </xdr:from>
    <xdr:ext cx="762000" cy="259045"/>
    <xdr:sp macro="" textlink="">
      <xdr:nvSpPr>
        <xdr:cNvPr id="124" name="テキスト ボックス 123"/>
        <xdr:cNvSpPr txBox="1"/>
      </xdr:nvSpPr>
      <xdr:spPr>
        <a:xfrm>
          <a:off x="2527300" y="6448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198730</xdr:rowOff>
    </xdr:from>
    <xdr:to>
      <xdr:col>29</xdr:col>
      <xdr:colOff>177800</xdr:colOff>
      <xdr:row>35</xdr:row>
      <xdr:rowOff>300330</xdr:rowOff>
    </xdr:to>
    <xdr:sp macro="" textlink="">
      <xdr:nvSpPr>
        <xdr:cNvPr id="130" name="楕円 129"/>
        <xdr:cNvSpPr/>
      </xdr:nvSpPr>
      <xdr:spPr bwMode="auto">
        <a:xfrm>
          <a:off x="5600700" y="6809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170807</xdr:rowOff>
    </xdr:from>
    <xdr:ext cx="762000" cy="259045"/>
    <xdr:sp macro="" textlink="">
      <xdr:nvSpPr>
        <xdr:cNvPr id="131" name="人口1人当たり決算額の推移該当値テキスト445"/>
        <xdr:cNvSpPr txBox="1"/>
      </xdr:nvSpPr>
      <xdr:spPr>
        <a:xfrm>
          <a:off x="5740400" y="678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191510</xdr:rowOff>
    </xdr:from>
    <xdr:to>
      <xdr:col>26</xdr:col>
      <xdr:colOff>101600</xdr:colOff>
      <xdr:row>35</xdr:row>
      <xdr:rowOff>293110</xdr:rowOff>
    </xdr:to>
    <xdr:sp macro="" textlink="">
      <xdr:nvSpPr>
        <xdr:cNvPr id="132" name="楕円 131"/>
        <xdr:cNvSpPr/>
      </xdr:nvSpPr>
      <xdr:spPr bwMode="auto">
        <a:xfrm>
          <a:off x="4953000" y="6801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277887</xdr:rowOff>
    </xdr:from>
    <xdr:ext cx="736600" cy="259045"/>
    <xdr:sp macro="" textlink="">
      <xdr:nvSpPr>
        <xdr:cNvPr id="133" name="テキスト ボックス 132"/>
        <xdr:cNvSpPr txBox="1"/>
      </xdr:nvSpPr>
      <xdr:spPr>
        <a:xfrm>
          <a:off x="4622800" y="688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231172</xdr:rowOff>
    </xdr:from>
    <xdr:to>
      <xdr:col>22</xdr:col>
      <xdr:colOff>165100</xdr:colOff>
      <xdr:row>35</xdr:row>
      <xdr:rowOff>332772</xdr:rowOff>
    </xdr:to>
    <xdr:sp macro="" textlink="">
      <xdr:nvSpPr>
        <xdr:cNvPr id="134" name="楕円 133"/>
        <xdr:cNvSpPr/>
      </xdr:nvSpPr>
      <xdr:spPr bwMode="auto">
        <a:xfrm>
          <a:off x="4254500" y="6841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317549</xdr:rowOff>
    </xdr:from>
    <xdr:ext cx="762000" cy="259045"/>
    <xdr:sp macro="" textlink="">
      <xdr:nvSpPr>
        <xdr:cNvPr id="135" name="テキスト ボックス 134"/>
        <xdr:cNvSpPr txBox="1"/>
      </xdr:nvSpPr>
      <xdr:spPr>
        <a:xfrm>
          <a:off x="3924300" y="6927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332784</xdr:rowOff>
    </xdr:from>
    <xdr:to>
      <xdr:col>19</xdr:col>
      <xdr:colOff>38100</xdr:colOff>
      <xdr:row>36</xdr:row>
      <xdr:rowOff>91484</xdr:rowOff>
    </xdr:to>
    <xdr:sp macro="" textlink="">
      <xdr:nvSpPr>
        <xdr:cNvPr id="136" name="楕円 135"/>
        <xdr:cNvSpPr/>
      </xdr:nvSpPr>
      <xdr:spPr bwMode="auto">
        <a:xfrm>
          <a:off x="3556000" y="6943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76261</xdr:rowOff>
    </xdr:from>
    <xdr:ext cx="762000" cy="259045"/>
    <xdr:sp macro="" textlink="">
      <xdr:nvSpPr>
        <xdr:cNvPr id="137" name="テキスト ボックス 136"/>
        <xdr:cNvSpPr txBox="1"/>
      </xdr:nvSpPr>
      <xdr:spPr>
        <a:xfrm>
          <a:off x="3225800" y="7029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237763</xdr:rowOff>
    </xdr:from>
    <xdr:to>
      <xdr:col>15</xdr:col>
      <xdr:colOff>101600</xdr:colOff>
      <xdr:row>35</xdr:row>
      <xdr:rowOff>339363</xdr:rowOff>
    </xdr:to>
    <xdr:sp macro="" textlink="">
      <xdr:nvSpPr>
        <xdr:cNvPr id="138" name="楕円 137"/>
        <xdr:cNvSpPr/>
      </xdr:nvSpPr>
      <xdr:spPr bwMode="auto">
        <a:xfrm>
          <a:off x="2857500" y="6848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324140</xdr:rowOff>
    </xdr:from>
    <xdr:ext cx="762000" cy="259045"/>
    <xdr:sp macro="" textlink="">
      <xdr:nvSpPr>
        <xdr:cNvPr id="139" name="テキスト ボックス 138"/>
        <xdr:cNvSpPr txBox="1"/>
      </xdr:nvSpPr>
      <xdr:spPr>
        <a:xfrm>
          <a:off x="2527300" y="693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熊本県甲佐町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10,654
10,590
57.93
10,139,794
9,320,131
691,258
3,421,960
10,204,610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126540</xdr:rowOff>
    </xdr:from>
    <xdr:to>
      <xdr:col>24</xdr:col>
      <xdr:colOff>62865</xdr:colOff>
      <xdr:row>39</xdr:row>
      <xdr:rowOff>58021</xdr:rowOff>
    </xdr:to>
    <xdr:cxnSp macro="">
      <xdr:nvCxnSpPr>
        <xdr:cNvPr id="56" name="直線コネクタ 55"/>
        <xdr:cNvCxnSpPr/>
      </xdr:nvCxnSpPr>
      <xdr:spPr>
        <a:xfrm flipV="1">
          <a:off x="4633595" y="5270040"/>
          <a:ext cx="1270" cy="1474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61848</xdr:rowOff>
    </xdr:from>
    <xdr:ext cx="534377" cy="259045"/>
    <xdr:sp macro="" textlink="">
      <xdr:nvSpPr>
        <xdr:cNvPr id="57" name="人件費最小値テキスト"/>
        <xdr:cNvSpPr txBox="1"/>
      </xdr:nvSpPr>
      <xdr:spPr>
        <a:xfrm>
          <a:off x="4686300" y="67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58021</xdr:rowOff>
    </xdr:from>
    <xdr:to>
      <xdr:col>24</xdr:col>
      <xdr:colOff>152400</xdr:colOff>
      <xdr:row>39</xdr:row>
      <xdr:rowOff>58021</xdr:rowOff>
    </xdr:to>
    <xdr:cxnSp macro="">
      <xdr:nvCxnSpPr>
        <xdr:cNvPr id="58" name="直線コネクタ 57"/>
        <xdr:cNvCxnSpPr/>
      </xdr:nvCxnSpPr>
      <xdr:spPr>
        <a:xfrm>
          <a:off x="4546600" y="6744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73217</xdr:rowOff>
    </xdr:from>
    <xdr:ext cx="599010" cy="259045"/>
    <xdr:sp macro="" textlink="">
      <xdr:nvSpPr>
        <xdr:cNvPr id="59" name="人件費最大値テキスト"/>
        <xdr:cNvSpPr txBox="1"/>
      </xdr:nvSpPr>
      <xdr:spPr>
        <a:xfrm>
          <a:off x="4686300" y="504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126540</xdr:rowOff>
    </xdr:from>
    <xdr:to>
      <xdr:col>24</xdr:col>
      <xdr:colOff>152400</xdr:colOff>
      <xdr:row>30</xdr:row>
      <xdr:rowOff>126540</xdr:rowOff>
    </xdr:to>
    <xdr:cxnSp macro="">
      <xdr:nvCxnSpPr>
        <xdr:cNvPr id="60" name="直線コネクタ 59"/>
        <xdr:cNvCxnSpPr/>
      </xdr:nvCxnSpPr>
      <xdr:spPr>
        <a:xfrm>
          <a:off x="4546600" y="527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10358</xdr:rowOff>
    </xdr:from>
    <xdr:to>
      <xdr:col>24</xdr:col>
      <xdr:colOff>63500</xdr:colOff>
      <xdr:row>38</xdr:row>
      <xdr:rowOff>28181</xdr:rowOff>
    </xdr:to>
    <xdr:cxnSp macro="">
      <xdr:nvCxnSpPr>
        <xdr:cNvPr id="61" name="直線コネクタ 60"/>
        <xdr:cNvCxnSpPr/>
      </xdr:nvCxnSpPr>
      <xdr:spPr>
        <a:xfrm flipV="1">
          <a:off x="3797300" y="6525458"/>
          <a:ext cx="838200" cy="1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54970</xdr:rowOff>
    </xdr:from>
    <xdr:ext cx="534377" cy="259045"/>
    <xdr:sp macro="" textlink="">
      <xdr:nvSpPr>
        <xdr:cNvPr id="62" name="人件費平均値テキスト"/>
        <xdr:cNvSpPr txBox="1"/>
      </xdr:nvSpPr>
      <xdr:spPr>
        <a:xfrm>
          <a:off x="4686300" y="6227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32093</xdr:rowOff>
    </xdr:from>
    <xdr:to>
      <xdr:col>24</xdr:col>
      <xdr:colOff>114300</xdr:colOff>
      <xdr:row>37</xdr:row>
      <xdr:rowOff>133693</xdr:rowOff>
    </xdr:to>
    <xdr:sp macro="" textlink="">
      <xdr:nvSpPr>
        <xdr:cNvPr id="63" name="フローチャート: 判断 62"/>
        <xdr:cNvSpPr/>
      </xdr:nvSpPr>
      <xdr:spPr>
        <a:xfrm>
          <a:off x="45847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6251</xdr:rowOff>
    </xdr:from>
    <xdr:to>
      <xdr:col>19</xdr:col>
      <xdr:colOff>177800</xdr:colOff>
      <xdr:row>38</xdr:row>
      <xdr:rowOff>28181</xdr:rowOff>
    </xdr:to>
    <xdr:cxnSp macro="">
      <xdr:nvCxnSpPr>
        <xdr:cNvPr id="64" name="直線コネクタ 63"/>
        <xdr:cNvCxnSpPr/>
      </xdr:nvCxnSpPr>
      <xdr:spPr>
        <a:xfrm>
          <a:off x="2908300" y="6521351"/>
          <a:ext cx="889000" cy="2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54061</xdr:rowOff>
    </xdr:from>
    <xdr:to>
      <xdr:col>20</xdr:col>
      <xdr:colOff>38100</xdr:colOff>
      <xdr:row>37</xdr:row>
      <xdr:rowOff>155661</xdr:rowOff>
    </xdr:to>
    <xdr:sp macro="" textlink="">
      <xdr:nvSpPr>
        <xdr:cNvPr id="65" name="フローチャート: 判断 64"/>
        <xdr:cNvSpPr/>
      </xdr:nvSpPr>
      <xdr:spPr>
        <a:xfrm>
          <a:off x="3746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738</xdr:rowOff>
    </xdr:from>
    <xdr:ext cx="534377" cy="259045"/>
    <xdr:sp macro="" textlink="">
      <xdr:nvSpPr>
        <xdr:cNvPr id="66" name="テキスト ボックス 65"/>
        <xdr:cNvSpPr txBox="1"/>
      </xdr:nvSpPr>
      <xdr:spPr>
        <a:xfrm>
          <a:off x="3530111" y="617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6251</xdr:rowOff>
    </xdr:from>
    <xdr:to>
      <xdr:col>15</xdr:col>
      <xdr:colOff>50800</xdr:colOff>
      <xdr:row>38</xdr:row>
      <xdr:rowOff>44412</xdr:rowOff>
    </xdr:to>
    <xdr:cxnSp macro="">
      <xdr:nvCxnSpPr>
        <xdr:cNvPr id="67" name="直線コネクタ 66"/>
        <xdr:cNvCxnSpPr/>
      </xdr:nvCxnSpPr>
      <xdr:spPr>
        <a:xfrm flipV="1">
          <a:off x="2019300" y="6521351"/>
          <a:ext cx="889000" cy="3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64615</xdr:rowOff>
    </xdr:from>
    <xdr:to>
      <xdr:col>15</xdr:col>
      <xdr:colOff>101600</xdr:colOff>
      <xdr:row>37</xdr:row>
      <xdr:rowOff>166215</xdr:rowOff>
    </xdr:to>
    <xdr:sp macro="" textlink="">
      <xdr:nvSpPr>
        <xdr:cNvPr id="68" name="フローチャート: 判断 67"/>
        <xdr:cNvSpPr/>
      </xdr:nvSpPr>
      <xdr:spPr>
        <a:xfrm>
          <a:off x="2857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11292</xdr:rowOff>
    </xdr:from>
    <xdr:ext cx="534377" cy="259045"/>
    <xdr:sp macro="" textlink="">
      <xdr:nvSpPr>
        <xdr:cNvPr id="69" name="テキスト ボックス 68"/>
        <xdr:cNvSpPr txBox="1"/>
      </xdr:nvSpPr>
      <xdr:spPr>
        <a:xfrm>
          <a:off x="2641111" y="618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27739</xdr:rowOff>
    </xdr:from>
    <xdr:to>
      <xdr:col>10</xdr:col>
      <xdr:colOff>114300</xdr:colOff>
      <xdr:row>38</xdr:row>
      <xdr:rowOff>44412</xdr:rowOff>
    </xdr:to>
    <xdr:cxnSp macro="">
      <xdr:nvCxnSpPr>
        <xdr:cNvPr id="70" name="直線コネクタ 69"/>
        <xdr:cNvCxnSpPr/>
      </xdr:nvCxnSpPr>
      <xdr:spPr>
        <a:xfrm>
          <a:off x="1130300" y="6542839"/>
          <a:ext cx="889000" cy="1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77935</xdr:rowOff>
    </xdr:from>
    <xdr:to>
      <xdr:col>10</xdr:col>
      <xdr:colOff>165100</xdr:colOff>
      <xdr:row>38</xdr:row>
      <xdr:rowOff>8085</xdr:rowOff>
    </xdr:to>
    <xdr:sp macro="" textlink="">
      <xdr:nvSpPr>
        <xdr:cNvPr id="71" name="フローチャート: 判断 70"/>
        <xdr:cNvSpPr/>
      </xdr:nvSpPr>
      <xdr:spPr>
        <a:xfrm>
          <a:off x="1968500" y="6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24612</xdr:rowOff>
    </xdr:from>
    <xdr:ext cx="534377" cy="259045"/>
    <xdr:sp macro="" textlink="">
      <xdr:nvSpPr>
        <xdr:cNvPr id="72" name="テキスト ボックス 71"/>
        <xdr:cNvSpPr txBox="1"/>
      </xdr:nvSpPr>
      <xdr:spPr>
        <a:xfrm>
          <a:off x="1752111" y="619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34836</xdr:rowOff>
    </xdr:from>
    <xdr:to>
      <xdr:col>6</xdr:col>
      <xdr:colOff>38100</xdr:colOff>
      <xdr:row>37</xdr:row>
      <xdr:rowOff>136436</xdr:rowOff>
    </xdr:to>
    <xdr:sp macro="" textlink="">
      <xdr:nvSpPr>
        <xdr:cNvPr id="73" name="フローチャート: 判断 72"/>
        <xdr:cNvSpPr/>
      </xdr:nvSpPr>
      <xdr:spPr>
        <a:xfrm>
          <a:off x="1079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152963</xdr:rowOff>
    </xdr:from>
    <xdr:ext cx="534377" cy="259045"/>
    <xdr:sp macro="" textlink="">
      <xdr:nvSpPr>
        <xdr:cNvPr id="74" name="テキスト ボックス 73"/>
        <xdr:cNvSpPr txBox="1"/>
      </xdr:nvSpPr>
      <xdr:spPr>
        <a:xfrm>
          <a:off x="863111"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131008</xdr:rowOff>
    </xdr:from>
    <xdr:to>
      <xdr:col>24</xdr:col>
      <xdr:colOff>114300</xdr:colOff>
      <xdr:row>38</xdr:row>
      <xdr:rowOff>61158</xdr:rowOff>
    </xdr:to>
    <xdr:sp macro="" textlink="">
      <xdr:nvSpPr>
        <xdr:cNvPr id="80" name="楕円 79"/>
        <xdr:cNvSpPr/>
      </xdr:nvSpPr>
      <xdr:spPr>
        <a:xfrm>
          <a:off x="4584700" y="647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109435</xdr:rowOff>
    </xdr:from>
    <xdr:ext cx="534377" cy="259045"/>
    <xdr:sp macro="" textlink="">
      <xdr:nvSpPr>
        <xdr:cNvPr id="81" name="人件費該当値テキスト"/>
        <xdr:cNvSpPr txBox="1"/>
      </xdr:nvSpPr>
      <xdr:spPr>
        <a:xfrm>
          <a:off x="4686300" y="645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148831</xdr:rowOff>
    </xdr:from>
    <xdr:to>
      <xdr:col>20</xdr:col>
      <xdr:colOff>38100</xdr:colOff>
      <xdr:row>38</xdr:row>
      <xdr:rowOff>78981</xdr:rowOff>
    </xdr:to>
    <xdr:sp macro="" textlink="">
      <xdr:nvSpPr>
        <xdr:cNvPr id="82" name="楕円 81"/>
        <xdr:cNvSpPr/>
      </xdr:nvSpPr>
      <xdr:spPr>
        <a:xfrm>
          <a:off x="3746500" y="649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70108</xdr:rowOff>
    </xdr:from>
    <xdr:ext cx="534377" cy="259045"/>
    <xdr:sp macro="" textlink="">
      <xdr:nvSpPr>
        <xdr:cNvPr id="83" name="テキスト ボックス 82"/>
        <xdr:cNvSpPr txBox="1"/>
      </xdr:nvSpPr>
      <xdr:spPr>
        <a:xfrm>
          <a:off x="3530111" y="658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126901</xdr:rowOff>
    </xdr:from>
    <xdr:to>
      <xdr:col>15</xdr:col>
      <xdr:colOff>101600</xdr:colOff>
      <xdr:row>38</xdr:row>
      <xdr:rowOff>57051</xdr:rowOff>
    </xdr:to>
    <xdr:sp macro="" textlink="">
      <xdr:nvSpPr>
        <xdr:cNvPr id="84" name="楕円 83"/>
        <xdr:cNvSpPr/>
      </xdr:nvSpPr>
      <xdr:spPr>
        <a:xfrm>
          <a:off x="2857500" y="647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48178</xdr:rowOff>
    </xdr:from>
    <xdr:ext cx="534377" cy="259045"/>
    <xdr:sp macro="" textlink="">
      <xdr:nvSpPr>
        <xdr:cNvPr id="85" name="テキスト ボックス 84"/>
        <xdr:cNvSpPr txBox="1"/>
      </xdr:nvSpPr>
      <xdr:spPr>
        <a:xfrm>
          <a:off x="2641111" y="656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165062</xdr:rowOff>
    </xdr:from>
    <xdr:to>
      <xdr:col>10</xdr:col>
      <xdr:colOff>165100</xdr:colOff>
      <xdr:row>38</xdr:row>
      <xdr:rowOff>95212</xdr:rowOff>
    </xdr:to>
    <xdr:sp macro="" textlink="">
      <xdr:nvSpPr>
        <xdr:cNvPr id="86" name="楕円 85"/>
        <xdr:cNvSpPr/>
      </xdr:nvSpPr>
      <xdr:spPr>
        <a:xfrm>
          <a:off x="1968500" y="650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86339</xdr:rowOff>
    </xdr:from>
    <xdr:ext cx="534377" cy="259045"/>
    <xdr:sp macro="" textlink="">
      <xdr:nvSpPr>
        <xdr:cNvPr id="87" name="テキスト ボックス 86"/>
        <xdr:cNvSpPr txBox="1"/>
      </xdr:nvSpPr>
      <xdr:spPr>
        <a:xfrm>
          <a:off x="1752111" y="660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148389</xdr:rowOff>
    </xdr:from>
    <xdr:to>
      <xdr:col>6</xdr:col>
      <xdr:colOff>38100</xdr:colOff>
      <xdr:row>38</xdr:row>
      <xdr:rowOff>78539</xdr:rowOff>
    </xdr:to>
    <xdr:sp macro="" textlink="">
      <xdr:nvSpPr>
        <xdr:cNvPr id="88" name="楕円 87"/>
        <xdr:cNvSpPr/>
      </xdr:nvSpPr>
      <xdr:spPr>
        <a:xfrm>
          <a:off x="1079500" y="649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69666</xdr:rowOff>
    </xdr:from>
    <xdr:ext cx="534377" cy="259045"/>
    <xdr:sp macro="" textlink="">
      <xdr:nvSpPr>
        <xdr:cNvPr id="89" name="テキスト ボックス 88"/>
        <xdr:cNvSpPr txBox="1"/>
      </xdr:nvSpPr>
      <xdr:spPr>
        <a:xfrm>
          <a:off x="863111" y="658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124833</xdr:rowOff>
    </xdr:from>
    <xdr:to>
      <xdr:col>24</xdr:col>
      <xdr:colOff>62865</xdr:colOff>
      <xdr:row>58</xdr:row>
      <xdr:rowOff>76644</xdr:rowOff>
    </xdr:to>
    <xdr:cxnSp macro="">
      <xdr:nvCxnSpPr>
        <xdr:cNvPr id="113" name="直線コネクタ 112"/>
        <xdr:cNvCxnSpPr/>
      </xdr:nvCxnSpPr>
      <xdr:spPr>
        <a:xfrm flipV="1">
          <a:off x="4633595" y="8868783"/>
          <a:ext cx="1270" cy="1151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80471</xdr:rowOff>
    </xdr:from>
    <xdr:ext cx="534377" cy="259045"/>
    <xdr:sp macro="" textlink="">
      <xdr:nvSpPr>
        <xdr:cNvPr id="114" name="物件費最小値テキスト"/>
        <xdr:cNvSpPr txBox="1"/>
      </xdr:nvSpPr>
      <xdr:spPr>
        <a:xfrm>
          <a:off x="4686300" y="1002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76644</xdr:rowOff>
    </xdr:from>
    <xdr:to>
      <xdr:col>24</xdr:col>
      <xdr:colOff>152400</xdr:colOff>
      <xdr:row>58</xdr:row>
      <xdr:rowOff>76644</xdr:rowOff>
    </xdr:to>
    <xdr:cxnSp macro="">
      <xdr:nvCxnSpPr>
        <xdr:cNvPr id="115" name="直線コネクタ 114"/>
        <xdr:cNvCxnSpPr/>
      </xdr:nvCxnSpPr>
      <xdr:spPr>
        <a:xfrm>
          <a:off x="4546600" y="1002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71510</xdr:rowOff>
    </xdr:from>
    <xdr:ext cx="599010" cy="259045"/>
    <xdr:sp macro="" textlink="">
      <xdr:nvSpPr>
        <xdr:cNvPr id="116" name="物件費最大値テキスト"/>
        <xdr:cNvSpPr txBox="1"/>
      </xdr:nvSpPr>
      <xdr:spPr>
        <a:xfrm>
          <a:off x="4686300" y="8644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124833</xdr:rowOff>
    </xdr:from>
    <xdr:to>
      <xdr:col>24</xdr:col>
      <xdr:colOff>152400</xdr:colOff>
      <xdr:row>51</xdr:row>
      <xdr:rowOff>124833</xdr:rowOff>
    </xdr:to>
    <xdr:cxnSp macro="">
      <xdr:nvCxnSpPr>
        <xdr:cNvPr id="117" name="直線コネクタ 116"/>
        <xdr:cNvCxnSpPr/>
      </xdr:nvCxnSpPr>
      <xdr:spPr>
        <a:xfrm>
          <a:off x="4546600" y="886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37043</xdr:rowOff>
    </xdr:from>
    <xdr:to>
      <xdr:col>24</xdr:col>
      <xdr:colOff>63500</xdr:colOff>
      <xdr:row>57</xdr:row>
      <xdr:rowOff>133600</xdr:rowOff>
    </xdr:to>
    <xdr:cxnSp macro="">
      <xdr:nvCxnSpPr>
        <xdr:cNvPr id="118" name="直線コネクタ 117"/>
        <xdr:cNvCxnSpPr/>
      </xdr:nvCxnSpPr>
      <xdr:spPr>
        <a:xfrm>
          <a:off x="3797300" y="9295343"/>
          <a:ext cx="838200" cy="61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12332</xdr:rowOff>
    </xdr:from>
    <xdr:ext cx="534377" cy="259045"/>
    <xdr:sp macro="" textlink="">
      <xdr:nvSpPr>
        <xdr:cNvPr id="119" name="物件費平均値テキスト"/>
        <xdr:cNvSpPr txBox="1"/>
      </xdr:nvSpPr>
      <xdr:spPr>
        <a:xfrm>
          <a:off x="4686300" y="961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160905</xdr:rowOff>
    </xdr:from>
    <xdr:to>
      <xdr:col>24</xdr:col>
      <xdr:colOff>114300</xdr:colOff>
      <xdr:row>57</xdr:row>
      <xdr:rowOff>91055</xdr:rowOff>
    </xdr:to>
    <xdr:sp macro="" textlink="">
      <xdr:nvSpPr>
        <xdr:cNvPr id="120" name="フローチャート: 判断 119"/>
        <xdr:cNvSpPr/>
      </xdr:nvSpPr>
      <xdr:spPr>
        <a:xfrm>
          <a:off x="4584700" y="97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17327</xdr:rowOff>
    </xdr:from>
    <xdr:to>
      <xdr:col>19</xdr:col>
      <xdr:colOff>177800</xdr:colOff>
      <xdr:row>54</xdr:row>
      <xdr:rowOff>37043</xdr:rowOff>
    </xdr:to>
    <xdr:cxnSp macro="">
      <xdr:nvCxnSpPr>
        <xdr:cNvPr id="121" name="直線コネクタ 120"/>
        <xdr:cNvCxnSpPr/>
      </xdr:nvCxnSpPr>
      <xdr:spPr>
        <a:xfrm>
          <a:off x="2908300" y="8932727"/>
          <a:ext cx="889000" cy="36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5728</xdr:rowOff>
    </xdr:from>
    <xdr:to>
      <xdr:col>20</xdr:col>
      <xdr:colOff>38100</xdr:colOff>
      <xdr:row>57</xdr:row>
      <xdr:rowOff>107328</xdr:rowOff>
    </xdr:to>
    <xdr:sp macro="" textlink="">
      <xdr:nvSpPr>
        <xdr:cNvPr id="122" name="フローチャート: 判断 121"/>
        <xdr:cNvSpPr/>
      </xdr:nvSpPr>
      <xdr:spPr>
        <a:xfrm>
          <a:off x="3746500" y="977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98455</xdr:rowOff>
    </xdr:from>
    <xdr:ext cx="534377" cy="259045"/>
    <xdr:sp macro="" textlink="">
      <xdr:nvSpPr>
        <xdr:cNvPr id="123" name="テキスト ボックス 122"/>
        <xdr:cNvSpPr txBox="1"/>
      </xdr:nvSpPr>
      <xdr:spPr>
        <a:xfrm>
          <a:off x="3530111" y="987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17327</xdr:rowOff>
    </xdr:from>
    <xdr:to>
      <xdr:col>15</xdr:col>
      <xdr:colOff>50800</xdr:colOff>
      <xdr:row>58</xdr:row>
      <xdr:rowOff>9089</xdr:rowOff>
    </xdr:to>
    <xdr:cxnSp macro="">
      <xdr:nvCxnSpPr>
        <xdr:cNvPr id="124" name="直線コネクタ 123"/>
        <xdr:cNvCxnSpPr/>
      </xdr:nvCxnSpPr>
      <xdr:spPr>
        <a:xfrm flipV="1">
          <a:off x="2019300" y="8932727"/>
          <a:ext cx="889000" cy="102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25132</xdr:rowOff>
    </xdr:from>
    <xdr:to>
      <xdr:col>15</xdr:col>
      <xdr:colOff>101600</xdr:colOff>
      <xdr:row>57</xdr:row>
      <xdr:rowOff>126732</xdr:rowOff>
    </xdr:to>
    <xdr:sp macro="" textlink="">
      <xdr:nvSpPr>
        <xdr:cNvPr id="125" name="フローチャート: 判断 124"/>
        <xdr:cNvSpPr/>
      </xdr:nvSpPr>
      <xdr:spPr>
        <a:xfrm>
          <a:off x="2857500" y="979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117859</xdr:rowOff>
    </xdr:from>
    <xdr:ext cx="534377" cy="259045"/>
    <xdr:sp macro="" textlink="">
      <xdr:nvSpPr>
        <xdr:cNvPr id="126" name="テキスト ボックス 125"/>
        <xdr:cNvSpPr txBox="1"/>
      </xdr:nvSpPr>
      <xdr:spPr>
        <a:xfrm>
          <a:off x="2641111" y="989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9089</xdr:rowOff>
    </xdr:from>
    <xdr:to>
      <xdr:col>10</xdr:col>
      <xdr:colOff>114300</xdr:colOff>
      <xdr:row>58</xdr:row>
      <xdr:rowOff>30105</xdr:rowOff>
    </xdr:to>
    <xdr:cxnSp macro="">
      <xdr:nvCxnSpPr>
        <xdr:cNvPr id="127" name="直線コネクタ 126"/>
        <xdr:cNvCxnSpPr/>
      </xdr:nvCxnSpPr>
      <xdr:spPr>
        <a:xfrm flipV="1">
          <a:off x="1130300" y="9953189"/>
          <a:ext cx="889000" cy="2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157091</xdr:rowOff>
    </xdr:from>
    <xdr:to>
      <xdr:col>10</xdr:col>
      <xdr:colOff>165100</xdr:colOff>
      <xdr:row>57</xdr:row>
      <xdr:rowOff>87241</xdr:rowOff>
    </xdr:to>
    <xdr:sp macro="" textlink="">
      <xdr:nvSpPr>
        <xdr:cNvPr id="128" name="フローチャート: 判断 127"/>
        <xdr:cNvSpPr/>
      </xdr:nvSpPr>
      <xdr:spPr>
        <a:xfrm>
          <a:off x="1968500" y="975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103768</xdr:rowOff>
    </xdr:from>
    <xdr:ext cx="534377" cy="259045"/>
    <xdr:sp macro="" textlink="">
      <xdr:nvSpPr>
        <xdr:cNvPr id="129" name="テキスト ボックス 128"/>
        <xdr:cNvSpPr txBox="1"/>
      </xdr:nvSpPr>
      <xdr:spPr>
        <a:xfrm>
          <a:off x="1752111" y="953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49692</xdr:rowOff>
    </xdr:from>
    <xdr:to>
      <xdr:col>6</xdr:col>
      <xdr:colOff>38100</xdr:colOff>
      <xdr:row>57</xdr:row>
      <xdr:rowOff>151292</xdr:rowOff>
    </xdr:to>
    <xdr:sp macro="" textlink="">
      <xdr:nvSpPr>
        <xdr:cNvPr id="130" name="フローチャート: 判断 129"/>
        <xdr:cNvSpPr/>
      </xdr:nvSpPr>
      <xdr:spPr>
        <a:xfrm>
          <a:off x="1079500" y="982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167819</xdr:rowOff>
    </xdr:from>
    <xdr:ext cx="534377" cy="259045"/>
    <xdr:sp macro="" textlink="">
      <xdr:nvSpPr>
        <xdr:cNvPr id="131" name="テキスト ボックス 130"/>
        <xdr:cNvSpPr txBox="1"/>
      </xdr:nvSpPr>
      <xdr:spPr>
        <a:xfrm>
          <a:off x="863111" y="95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82800</xdr:rowOff>
    </xdr:from>
    <xdr:to>
      <xdr:col>24</xdr:col>
      <xdr:colOff>114300</xdr:colOff>
      <xdr:row>58</xdr:row>
      <xdr:rowOff>12950</xdr:rowOff>
    </xdr:to>
    <xdr:sp macro="" textlink="">
      <xdr:nvSpPr>
        <xdr:cNvPr id="137" name="楕円 136"/>
        <xdr:cNvSpPr/>
      </xdr:nvSpPr>
      <xdr:spPr>
        <a:xfrm>
          <a:off x="4584700" y="985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169177</xdr:rowOff>
    </xdr:from>
    <xdr:ext cx="534377" cy="259045"/>
    <xdr:sp macro="" textlink="">
      <xdr:nvSpPr>
        <xdr:cNvPr id="138" name="物件費該当値テキスト"/>
        <xdr:cNvSpPr txBox="1"/>
      </xdr:nvSpPr>
      <xdr:spPr>
        <a:xfrm>
          <a:off x="4686300" y="977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157693</xdr:rowOff>
    </xdr:from>
    <xdr:to>
      <xdr:col>20</xdr:col>
      <xdr:colOff>38100</xdr:colOff>
      <xdr:row>54</xdr:row>
      <xdr:rowOff>87843</xdr:rowOff>
    </xdr:to>
    <xdr:sp macro="" textlink="">
      <xdr:nvSpPr>
        <xdr:cNvPr id="139" name="楕円 138"/>
        <xdr:cNvSpPr/>
      </xdr:nvSpPr>
      <xdr:spPr>
        <a:xfrm>
          <a:off x="3746500" y="924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104370</xdr:rowOff>
    </xdr:from>
    <xdr:ext cx="599010" cy="259045"/>
    <xdr:sp macro="" textlink="">
      <xdr:nvSpPr>
        <xdr:cNvPr id="140" name="テキスト ボックス 139"/>
        <xdr:cNvSpPr txBox="1"/>
      </xdr:nvSpPr>
      <xdr:spPr>
        <a:xfrm>
          <a:off x="3497795" y="9019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137977</xdr:rowOff>
    </xdr:from>
    <xdr:to>
      <xdr:col>15</xdr:col>
      <xdr:colOff>101600</xdr:colOff>
      <xdr:row>52</xdr:row>
      <xdr:rowOff>68127</xdr:rowOff>
    </xdr:to>
    <xdr:sp macro="" textlink="">
      <xdr:nvSpPr>
        <xdr:cNvPr id="141" name="楕円 140"/>
        <xdr:cNvSpPr/>
      </xdr:nvSpPr>
      <xdr:spPr>
        <a:xfrm>
          <a:off x="2857500" y="888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84654</xdr:rowOff>
    </xdr:from>
    <xdr:ext cx="599010" cy="259045"/>
    <xdr:sp macro="" textlink="">
      <xdr:nvSpPr>
        <xdr:cNvPr id="142" name="テキスト ボックス 141"/>
        <xdr:cNvSpPr txBox="1"/>
      </xdr:nvSpPr>
      <xdr:spPr>
        <a:xfrm>
          <a:off x="2608795" y="8657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129739</xdr:rowOff>
    </xdr:from>
    <xdr:to>
      <xdr:col>10</xdr:col>
      <xdr:colOff>165100</xdr:colOff>
      <xdr:row>58</xdr:row>
      <xdr:rowOff>59889</xdr:rowOff>
    </xdr:to>
    <xdr:sp macro="" textlink="">
      <xdr:nvSpPr>
        <xdr:cNvPr id="143" name="楕円 142"/>
        <xdr:cNvSpPr/>
      </xdr:nvSpPr>
      <xdr:spPr>
        <a:xfrm>
          <a:off x="1968500" y="990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51016</xdr:rowOff>
    </xdr:from>
    <xdr:ext cx="534377" cy="259045"/>
    <xdr:sp macro="" textlink="">
      <xdr:nvSpPr>
        <xdr:cNvPr id="144" name="テキスト ボックス 143"/>
        <xdr:cNvSpPr txBox="1"/>
      </xdr:nvSpPr>
      <xdr:spPr>
        <a:xfrm>
          <a:off x="1752111" y="999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150755</xdr:rowOff>
    </xdr:from>
    <xdr:to>
      <xdr:col>6</xdr:col>
      <xdr:colOff>38100</xdr:colOff>
      <xdr:row>58</xdr:row>
      <xdr:rowOff>80905</xdr:rowOff>
    </xdr:to>
    <xdr:sp macro="" textlink="">
      <xdr:nvSpPr>
        <xdr:cNvPr id="145" name="楕円 144"/>
        <xdr:cNvSpPr/>
      </xdr:nvSpPr>
      <xdr:spPr>
        <a:xfrm>
          <a:off x="1079500" y="992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72032</xdr:rowOff>
    </xdr:from>
    <xdr:ext cx="534377" cy="259045"/>
    <xdr:sp macro="" textlink="">
      <xdr:nvSpPr>
        <xdr:cNvPr id="146" name="テキスト ボックス 145"/>
        <xdr:cNvSpPr txBox="1"/>
      </xdr:nvSpPr>
      <xdr:spPr>
        <a:xfrm>
          <a:off x="863111" y="1001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92334</xdr:rowOff>
    </xdr:from>
    <xdr:to>
      <xdr:col>24</xdr:col>
      <xdr:colOff>62865</xdr:colOff>
      <xdr:row>78</xdr:row>
      <xdr:rowOff>126487</xdr:rowOff>
    </xdr:to>
    <xdr:cxnSp macro="">
      <xdr:nvCxnSpPr>
        <xdr:cNvPr id="168" name="直線コネクタ 167"/>
        <xdr:cNvCxnSpPr/>
      </xdr:nvCxnSpPr>
      <xdr:spPr>
        <a:xfrm flipV="1">
          <a:off x="4633595" y="12093834"/>
          <a:ext cx="1270" cy="140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130314</xdr:rowOff>
    </xdr:from>
    <xdr:ext cx="378565" cy="259045"/>
    <xdr:sp macro="" textlink="">
      <xdr:nvSpPr>
        <xdr:cNvPr id="169" name="維持補修費最小値テキスト"/>
        <xdr:cNvSpPr txBox="1"/>
      </xdr:nvSpPr>
      <xdr:spPr>
        <a:xfrm>
          <a:off x="4686300" y="13503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126487</xdr:rowOff>
    </xdr:from>
    <xdr:to>
      <xdr:col>24</xdr:col>
      <xdr:colOff>152400</xdr:colOff>
      <xdr:row>78</xdr:row>
      <xdr:rowOff>126487</xdr:rowOff>
    </xdr:to>
    <xdr:cxnSp macro="">
      <xdr:nvCxnSpPr>
        <xdr:cNvPr id="170" name="直線コネクタ 169"/>
        <xdr:cNvCxnSpPr/>
      </xdr:nvCxnSpPr>
      <xdr:spPr>
        <a:xfrm>
          <a:off x="4546600" y="1349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39011</xdr:rowOff>
    </xdr:from>
    <xdr:ext cx="534377" cy="259045"/>
    <xdr:sp macro="" textlink="">
      <xdr:nvSpPr>
        <xdr:cNvPr id="171" name="維持補修費最大値テキスト"/>
        <xdr:cNvSpPr txBox="1"/>
      </xdr:nvSpPr>
      <xdr:spPr>
        <a:xfrm>
          <a:off x="4686300" y="1186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92334</xdr:rowOff>
    </xdr:from>
    <xdr:to>
      <xdr:col>24</xdr:col>
      <xdr:colOff>152400</xdr:colOff>
      <xdr:row>70</xdr:row>
      <xdr:rowOff>92334</xdr:rowOff>
    </xdr:to>
    <xdr:cxnSp macro="">
      <xdr:nvCxnSpPr>
        <xdr:cNvPr id="172" name="直線コネクタ 171"/>
        <xdr:cNvCxnSpPr/>
      </xdr:nvCxnSpPr>
      <xdr:spPr>
        <a:xfrm>
          <a:off x="4546600" y="120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141026</xdr:rowOff>
    </xdr:from>
    <xdr:to>
      <xdr:col>24</xdr:col>
      <xdr:colOff>63500</xdr:colOff>
      <xdr:row>77</xdr:row>
      <xdr:rowOff>144593</xdr:rowOff>
    </xdr:to>
    <xdr:cxnSp macro="">
      <xdr:nvCxnSpPr>
        <xdr:cNvPr id="173" name="直線コネクタ 172"/>
        <xdr:cNvCxnSpPr/>
      </xdr:nvCxnSpPr>
      <xdr:spPr>
        <a:xfrm flipV="1">
          <a:off x="3797300" y="13342676"/>
          <a:ext cx="838200" cy="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50740</xdr:rowOff>
    </xdr:from>
    <xdr:ext cx="469744" cy="259045"/>
    <xdr:sp macro="" textlink="">
      <xdr:nvSpPr>
        <xdr:cNvPr id="174" name="維持補修費平均値テキスト"/>
        <xdr:cNvSpPr txBox="1"/>
      </xdr:nvSpPr>
      <xdr:spPr>
        <a:xfrm>
          <a:off x="4686300" y="13080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27863</xdr:rowOff>
    </xdr:from>
    <xdr:to>
      <xdr:col>24</xdr:col>
      <xdr:colOff>114300</xdr:colOff>
      <xdr:row>77</xdr:row>
      <xdr:rowOff>129463</xdr:rowOff>
    </xdr:to>
    <xdr:sp macro="" textlink="">
      <xdr:nvSpPr>
        <xdr:cNvPr id="175" name="フローチャート: 判断 174"/>
        <xdr:cNvSpPr/>
      </xdr:nvSpPr>
      <xdr:spPr>
        <a:xfrm>
          <a:off x="4584700" y="1322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143266</xdr:rowOff>
    </xdr:from>
    <xdr:to>
      <xdr:col>19</xdr:col>
      <xdr:colOff>177800</xdr:colOff>
      <xdr:row>77</xdr:row>
      <xdr:rowOff>144593</xdr:rowOff>
    </xdr:to>
    <xdr:cxnSp macro="">
      <xdr:nvCxnSpPr>
        <xdr:cNvPr id="176" name="直線コネクタ 175"/>
        <xdr:cNvCxnSpPr/>
      </xdr:nvCxnSpPr>
      <xdr:spPr>
        <a:xfrm>
          <a:off x="2908300" y="13344916"/>
          <a:ext cx="889000" cy="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34311</xdr:rowOff>
    </xdr:from>
    <xdr:to>
      <xdr:col>20</xdr:col>
      <xdr:colOff>38100</xdr:colOff>
      <xdr:row>77</xdr:row>
      <xdr:rowOff>135911</xdr:rowOff>
    </xdr:to>
    <xdr:sp macro="" textlink="">
      <xdr:nvSpPr>
        <xdr:cNvPr id="177" name="フローチャート: 判断 176"/>
        <xdr:cNvSpPr/>
      </xdr:nvSpPr>
      <xdr:spPr>
        <a:xfrm>
          <a:off x="37465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152438</xdr:rowOff>
    </xdr:from>
    <xdr:ext cx="469744" cy="259045"/>
    <xdr:sp macro="" textlink="">
      <xdr:nvSpPr>
        <xdr:cNvPr id="178" name="テキスト ボックス 177"/>
        <xdr:cNvSpPr txBox="1"/>
      </xdr:nvSpPr>
      <xdr:spPr>
        <a:xfrm>
          <a:off x="3562428" y="1301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143266</xdr:rowOff>
    </xdr:from>
    <xdr:to>
      <xdr:col>15</xdr:col>
      <xdr:colOff>50800</xdr:colOff>
      <xdr:row>77</xdr:row>
      <xdr:rowOff>150307</xdr:rowOff>
    </xdr:to>
    <xdr:cxnSp macro="">
      <xdr:nvCxnSpPr>
        <xdr:cNvPr id="179" name="直線コネクタ 178"/>
        <xdr:cNvCxnSpPr/>
      </xdr:nvCxnSpPr>
      <xdr:spPr>
        <a:xfrm flipV="1">
          <a:off x="2019300" y="13344916"/>
          <a:ext cx="889000" cy="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48209</xdr:rowOff>
    </xdr:from>
    <xdr:to>
      <xdr:col>15</xdr:col>
      <xdr:colOff>101600</xdr:colOff>
      <xdr:row>77</xdr:row>
      <xdr:rowOff>149809</xdr:rowOff>
    </xdr:to>
    <xdr:sp macro="" textlink="">
      <xdr:nvSpPr>
        <xdr:cNvPr id="180" name="フローチャート: 判断 179"/>
        <xdr:cNvSpPr/>
      </xdr:nvSpPr>
      <xdr:spPr>
        <a:xfrm>
          <a:off x="2857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166336</xdr:rowOff>
    </xdr:from>
    <xdr:ext cx="469744" cy="259045"/>
    <xdr:sp macro="" textlink="">
      <xdr:nvSpPr>
        <xdr:cNvPr id="181" name="テキスト ボックス 180"/>
        <xdr:cNvSpPr txBox="1"/>
      </xdr:nvSpPr>
      <xdr:spPr>
        <a:xfrm>
          <a:off x="2673428" y="1302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150307</xdr:rowOff>
    </xdr:from>
    <xdr:to>
      <xdr:col>10</xdr:col>
      <xdr:colOff>114300</xdr:colOff>
      <xdr:row>77</xdr:row>
      <xdr:rowOff>168732</xdr:rowOff>
    </xdr:to>
    <xdr:cxnSp macro="">
      <xdr:nvCxnSpPr>
        <xdr:cNvPr id="182" name="直線コネクタ 181"/>
        <xdr:cNvCxnSpPr/>
      </xdr:nvCxnSpPr>
      <xdr:spPr>
        <a:xfrm flipV="1">
          <a:off x="1130300" y="13351957"/>
          <a:ext cx="889000" cy="1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9759</xdr:rowOff>
    </xdr:from>
    <xdr:to>
      <xdr:col>10</xdr:col>
      <xdr:colOff>165100</xdr:colOff>
      <xdr:row>77</xdr:row>
      <xdr:rowOff>111359</xdr:rowOff>
    </xdr:to>
    <xdr:sp macro="" textlink="">
      <xdr:nvSpPr>
        <xdr:cNvPr id="183" name="フローチャート: 判断 182"/>
        <xdr:cNvSpPr/>
      </xdr:nvSpPr>
      <xdr:spPr>
        <a:xfrm>
          <a:off x="1968500" y="1321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127886</xdr:rowOff>
    </xdr:from>
    <xdr:ext cx="469744" cy="259045"/>
    <xdr:sp macro="" textlink="">
      <xdr:nvSpPr>
        <xdr:cNvPr id="184" name="テキスト ボックス 183"/>
        <xdr:cNvSpPr txBox="1"/>
      </xdr:nvSpPr>
      <xdr:spPr>
        <a:xfrm>
          <a:off x="1784428" y="1298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156246</xdr:rowOff>
    </xdr:from>
    <xdr:to>
      <xdr:col>6</xdr:col>
      <xdr:colOff>38100</xdr:colOff>
      <xdr:row>77</xdr:row>
      <xdr:rowOff>86396</xdr:rowOff>
    </xdr:to>
    <xdr:sp macro="" textlink="">
      <xdr:nvSpPr>
        <xdr:cNvPr id="185" name="フローチャート: 判断 184"/>
        <xdr:cNvSpPr/>
      </xdr:nvSpPr>
      <xdr:spPr>
        <a:xfrm>
          <a:off x="1079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102923</xdr:rowOff>
    </xdr:from>
    <xdr:ext cx="469744" cy="259045"/>
    <xdr:sp macro="" textlink="">
      <xdr:nvSpPr>
        <xdr:cNvPr id="186" name="テキスト ボックス 185"/>
        <xdr:cNvSpPr txBox="1"/>
      </xdr:nvSpPr>
      <xdr:spPr>
        <a:xfrm>
          <a:off x="895428"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90226</xdr:rowOff>
    </xdr:from>
    <xdr:to>
      <xdr:col>24</xdr:col>
      <xdr:colOff>114300</xdr:colOff>
      <xdr:row>78</xdr:row>
      <xdr:rowOff>20376</xdr:rowOff>
    </xdr:to>
    <xdr:sp macro="" textlink="">
      <xdr:nvSpPr>
        <xdr:cNvPr id="192" name="楕円 191"/>
        <xdr:cNvSpPr/>
      </xdr:nvSpPr>
      <xdr:spPr>
        <a:xfrm>
          <a:off x="4584700" y="1329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68653</xdr:rowOff>
    </xdr:from>
    <xdr:ext cx="469744" cy="259045"/>
    <xdr:sp macro="" textlink="">
      <xdr:nvSpPr>
        <xdr:cNvPr id="193" name="維持補修費該当値テキスト"/>
        <xdr:cNvSpPr txBox="1"/>
      </xdr:nvSpPr>
      <xdr:spPr>
        <a:xfrm>
          <a:off x="4686300" y="13270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93793</xdr:rowOff>
    </xdr:from>
    <xdr:to>
      <xdr:col>20</xdr:col>
      <xdr:colOff>38100</xdr:colOff>
      <xdr:row>78</xdr:row>
      <xdr:rowOff>23943</xdr:rowOff>
    </xdr:to>
    <xdr:sp macro="" textlink="">
      <xdr:nvSpPr>
        <xdr:cNvPr id="194" name="楕円 193"/>
        <xdr:cNvSpPr/>
      </xdr:nvSpPr>
      <xdr:spPr>
        <a:xfrm>
          <a:off x="3746500" y="1329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15070</xdr:rowOff>
    </xdr:from>
    <xdr:ext cx="469744" cy="259045"/>
    <xdr:sp macro="" textlink="">
      <xdr:nvSpPr>
        <xdr:cNvPr id="195" name="テキスト ボックス 194"/>
        <xdr:cNvSpPr txBox="1"/>
      </xdr:nvSpPr>
      <xdr:spPr>
        <a:xfrm>
          <a:off x="3562428" y="13388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92466</xdr:rowOff>
    </xdr:from>
    <xdr:to>
      <xdr:col>15</xdr:col>
      <xdr:colOff>101600</xdr:colOff>
      <xdr:row>78</xdr:row>
      <xdr:rowOff>22616</xdr:rowOff>
    </xdr:to>
    <xdr:sp macro="" textlink="">
      <xdr:nvSpPr>
        <xdr:cNvPr id="196" name="楕円 195"/>
        <xdr:cNvSpPr/>
      </xdr:nvSpPr>
      <xdr:spPr>
        <a:xfrm>
          <a:off x="2857500" y="1329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13743</xdr:rowOff>
    </xdr:from>
    <xdr:ext cx="469744" cy="259045"/>
    <xdr:sp macro="" textlink="">
      <xdr:nvSpPr>
        <xdr:cNvPr id="197" name="テキスト ボックス 196"/>
        <xdr:cNvSpPr txBox="1"/>
      </xdr:nvSpPr>
      <xdr:spPr>
        <a:xfrm>
          <a:off x="2673428" y="13386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99507</xdr:rowOff>
    </xdr:from>
    <xdr:to>
      <xdr:col>10</xdr:col>
      <xdr:colOff>165100</xdr:colOff>
      <xdr:row>78</xdr:row>
      <xdr:rowOff>29657</xdr:rowOff>
    </xdr:to>
    <xdr:sp macro="" textlink="">
      <xdr:nvSpPr>
        <xdr:cNvPr id="198" name="楕円 197"/>
        <xdr:cNvSpPr/>
      </xdr:nvSpPr>
      <xdr:spPr>
        <a:xfrm>
          <a:off x="1968500" y="1330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20784</xdr:rowOff>
    </xdr:from>
    <xdr:ext cx="469744" cy="259045"/>
    <xdr:sp macro="" textlink="">
      <xdr:nvSpPr>
        <xdr:cNvPr id="199" name="テキスト ボックス 198"/>
        <xdr:cNvSpPr txBox="1"/>
      </xdr:nvSpPr>
      <xdr:spPr>
        <a:xfrm>
          <a:off x="1784428" y="133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117932</xdr:rowOff>
    </xdr:from>
    <xdr:to>
      <xdr:col>6</xdr:col>
      <xdr:colOff>38100</xdr:colOff>
      <xdr:row>78</xdr:row>
      <xdr:rowOff>48082</xdr:rowOff>
    </xdr:to>
    <xdr:sp macro="" textlink="">
      <xdr:nvSpPr>
        <xdr:cNvPr id="200" name="楕円 199"/>
        <xdr:cNvSpPr/>
      </xdr:nvSpPr>
      <xdr:spPr>
        <a:xfrm>
          <a:off x="1079500" y="1331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39209</xdr:rowOff>
    </xdr:from>
    <xdr:ext cx="469744" cy="259045"/>
    <xdr:sp macro="" textlink="">
      <xdr:nvSpPr>
        <xdr:cNvPr id="201" name="テキスト ボックス 200"/>
        <xdr:cNvSpPr txBox="1"/>
      </xdr:nvSpPr>
      <xdr:spPr>
        <a:xfrm>
          <a:off x="895428" y="13412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103632</xdr:rowOff>
    </xdr:from>
    <xdr:to>
      <xdr:col>24</xdr:col>
      <xdr:colOff>62865</xdr:colOff>
      <xdr:row>99</xdr:row>
      <xdr:rowOff>36309</xdr:rowOff>
    </xdr:to>
    <xdr:cxnSp macro="">
      <xdr:nvCxnSpPr>
        <xdr:cNvPr id="226" name="直線コネクタ 225"/>
        <xdr:cNvCxnSpPr/>
      </xdr:nvCxnSpPr>
      <xdr:spPr>
        <a:xfrm flipV="1">
          <a:off x="4633595" y="15705582"/>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40136</xdr:rowOff>
    </xdr:from>
    <xdr:ext cx="534377" cy="259045"/>
    <xdr:sp macro="" textlink="">
      <xdr:nvSpPr>
        <xdr:cNvPr id="227" name="扶助費最小値テキスト"/>
        <xdr:cNvSpPr txBox="1"/>
      </xdr:nvSpPr>
      <xdr:spPr>
        <a:xfrm>
          <a:off x="4686300" y="1701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36309</xdr:rowOff>
    </xdr:from>
    <xdr:to>
      <xdr:col>24</xdr:col>
      <xdr:colOff>152400</xdr:colOff>
      <xdr:row>99</xdr:row>
      <xdr:rowOff>36309</xdr:rowOff>
    </xdr:to>
    <xdr:cxnSp macro="">
      <xdr:nvCxnSpPr>
        <xdr:cNvPr id="228" name="直線コネクタ 227"/>
        <xdr:cNvCxnSpPr/>
      </xdr:nvCxnSpPr>
      <xdr:spPr>
        <a:xfrm>
          <a:off x="4546600" y="1700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50309</xdr:rowOff>
    </xdr:from>
    <xdr:ext cx="599010" cy="259045"/>
    <xdr:sp macro="" textlink="">
      <xdr:nvSpPr>
        <xdr:cNvPr id="229" name="扶助費最大値テキスト"/>
        <xdr:cNvSpPr txBox="1"/>
      </xdr:nvSpPr>
      <xdr:spPr>
        <a:xfrm>
          <a:off x="4686300" y="154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103632</xdr:rowOff>
    </xdr:from>
    <xdr:to>
      <xdr:col>24</xdr:col>
      <xdr:colOff>152400</xdr:colOff>
      <xdr:row>91</xdr:row>
      <xdr:rowOff>103632</xdr:rowOff>
    </xdr:to>
    <xdr:cxnSp macro="">
      <xdr:nvCxnSpPr>
        <xdr:cNvPr id="230" name="直線コネクタ 229"/>
        <xdr:cNvCxnSpPr/>
      </xdr:nvCxnSpPr>
      <xdr:spPr>
        <a:xfrm>
          <a:off x="4546600" y="15705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163894</xdr:rowOff>
    </xdr:from>
    <xdr:to>
      <xdr:col>24</xdr:col>
      <xdr:colOff>63500</xdr:colOff>
      <xdr:row>93</xdr:row>
      <xdr:rowOff>17565</xdr:rowOff>
    </xdr:to>
    <xdr:cxnSp macro="">
      <xdr:nvCxnSpPr>
        <xdr:cNvPr id="231" name="直線コネクタ 230"/>
        <xdr:cNvCxnSpPr/>
      </xdr:nvCxnSpPr>
      <xdr:spPr>
        <a:xfrm>
          <a:off x="3797300" y="15937294"/>
          <a:ext cx="838200" cy="2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137062</xdr:rowOff>
    </xdr:from>
    <xdr:ext cx="534377" cy="259045"/>
    <xdr:sp macro="" textlink="">
      <xdr:nvSpPr>
        <xdr:cNvPr id="232" name="扶助費平均値テキスト"/>
        <xdr:cNvSpPr txBox="1"/>
      </xdr:nvSpPr>
      <xdr:spPr>
        <a:xfrm>
          <a:off x="4686300" y="16424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158635</xdr:rowOff>
    </xdr:from>
    <xdr:to>
      <xdr:col>24</xdr:col>
      <xdr:colOff>114300</xdr:colOff>
      <xdr:row>96</xdr:row>
      <xdr:rowOff>88785</xdr:rowOff>
    </xdr:to>
    <xdr:sp macro="" textlink="">
      <xdr:nvSpPr>
        <xdr:cNvPr id="233" name="フローチャート: 判断 232"/>
        <xdr:cNvSpPr/>
      </xdr:nvSpPr>
      <xdr:spPr>
        <a:xfrm>
          <a:off x="45847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163894</xdr:rowOff>
    </xdr:from>
    <xdr:to>
      <xdr:col>19</xdr:col>
      <xdr:colOff>177800</xdr:colOff>
      <xdr:row>93</xdr:row>
      <xdr:rowOff>12294</xdr:rowOff>
    </xdr:to>
    <xdr:cxnSp macro="">
      <xdr:nvCxnSpPr>
        <xdr:cNvPr id="234" name="直線コネクタ 233"/>
        <xdr:cNvCxnSpPr/>
      </xdr:nvCxnSpPr>
      <xdr:spPr>
        <a:xfrm flipV="1">
          <a:off x="2908300" y="15937294"/>
          <a:ext cx="889000" cy="1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152743</xdr:rowOff>
    </xdr:from>
    <xdr:to>
      <xdr:col>20</xdr:col>
      <xdr:colOff>38100</xdr:colOff>
      <xdr:row>96</xdr:row>
      <xdr:rowOff>82893</xdr:rowOff>
    </xdr:to>
    <xdr:sp macro="" textlink="">
      <xdr:nvSpPr>
        <xdr:cNvPr id="235" name="フローチャート: 判断 234"/>
        <xdr:cNvSpPr/>
      </xdr:nvSpPr>
      <xdr:spPr>
        <a:xfrm>
          <a:off x="3746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74020</xdr:rowOff>
    </xdr:from>
    <xdr:ext cx="534377" cy="259045"/>
    <xdr:sp macro="" textlink="">
      <xdr:nvSpPr>
        <xdr:cNvPr id="236" name="テキスト ボックス 235"/>
        <xdr:cNvSpPr txBox="1"/>
      </xdr:nvSpPr>
      <xdr:spPr>
        <a:xfrm>
          <a:off x="3530111" y="165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12294</xdr:rowOff>
    </xdr:from>
    <xdr:to>
      <xdr:col>15</xdr:col>
      <xdr:colOff>50800</xdr:colOff>
      <xdr:row>93</xdr:row>
      <xdr:rowOff>96292</xdr:rowOff>
    </xdr:to>
    <xdr:cxnSp macro="">
      <xdr:nvCxnSpPr>
        <xdr:cNvPr id="237" name="直線コネクタ 236"/>
        <xdr:cNvCxnSpPr/>
      </xdr:nvCxnSpPr>
      <xdr:spPr>
        <a:xfrm flipV="1">
          <a:off x="2019300" y="15957144"/>
          <a:ext cx="889000" cy="8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4927</xdr:rowOff>
    </xdr:from>
    <xdr:to>
      <xdr:col>15</xdr:col>
      <xdr:colOff>101600</xdr:colOff>
      <xdr:row>96</xdr:row>
      <xdr:rowOff>106527</xdr:rowOff>
    </xdr:to>
    <xdr:sp macro="" textlink="">
      <xdr:nvSpPr>
        <xdr:cNvPr id="238" name="フローチャート: 判断 237"/>
        <xdr:cNvSpPr/>
      </xdr:nvSpPr>
      <xdr:spPr>
        <a:xfrm>
          <a:off x="2857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97654</xdr:rowOff>
    </xdr:from>
    <xdr:ext cx="534377" cy="259045"/>
    <xdr:sp macro="" textlink="">
      <xdr:nvSpPr>
        <xdr:cNvPr id="239" name="テキスト ボックス 238"/>
        <xdr:cNvSpPr txBox="1"/>
      </xdr:nvSpPr>
      <xdr:spPr>
        <a:xfrm>
          <a:off x="2641111" y="1655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96292</xdr:rowOff>
    </xdr:from>
    <xdr:to>
      <xdr:col>10</xdr:col>
      <xdr:colOff>114300</xdr:colOff>
      <xdr:row>93</xdr:row>
      <xdr:rowOff>115139</xdr:rowOff>
    </xdr:to>
    <xdr:cxnSp macro="">
      <xdr:nvCxnSpPr>
        <xdr:cNvPr id="240" name="直線コネクタ 239"/>
        <xdr:cNvCxnSpPr/>
      </xdr:nvCxnSpPr>
      <xdr:spPr>
        <a:xfrm flipV="1">
          <a:off x="1130300" y="16041142"/>
          <a:ext cx="889000" cy="1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159386</xdr:rowOff>
    </xdr:from>
    <xdr:to>
      <xdr:col>10</xdr:col>
      <xdr:colOff>165100</xdr:colOff>
      <xdr:row>97</xdr:row>
      <xdr:rowOff>89536</xdr:rowOff>
    </xdr:to>
    <xdr:sp macro="" textlink="">
      <xdr:nvSpPr>
        <xdr:cNvPr id="241" name="フローチャート: 判断 240"/>
        <xdr:cNvSpPr/>
      </xdr:nvSpPr>
      <xdr:spPr>
        <a:xfrm>
          <a:off x="1968500" y="1661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80663</xdr:rowOff>
    </xdr:from>
    <xdr:ext cx="534377" cy="259045"/>
    <xdr:sp macro="" textlink="">
      <xdr:nvSpPr>
        <xdr:cNvPr id="242" name="テキスト ボックス 241"/>
        <xdr:cNvSpPr txBox="1"/>
      </xdr:nvSpPr>
      <xdr:spPr>
        <a:xfrm>
          <a:off x="1752111" y="1671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120002</xdr:rowOff>
    </xdr:from>
    <xdr:to>
      <xdr:col>6</xdr:col>
      <xdr:colOff>38100</xdr:colOff>
      <xdr:row>97</xdr:row>
      <xdr:rowOff>50152</xdr:rowOff>
    </xdr:to>
    <xdr:sp macro="" textlink="">
      <xdr:nvSpPr>
        <xdr:cNvPr id="243" name="フローチャート: 判断 242"/>
        <xdr:cNvSpPr/>
      </xdr:nvSpPr>
      <xdr:spPr>
        <a:xfrm>
          <a:off x="1079500" y="16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41279</xdr:rowOff>
    </xdr:from>
    <xdr:ext cx="534377" cy="259045"/>
    <xdr:sp macro="" textlink="">
      <xdr:nvSpPr>
        <xdr:cNvPr id="244" name="テキスト ボックス 243"/>
        <xdr:cNvSpPr txBox="1"/>
      </xdr:nvSpPr>
      <xdr:spPr>
        <a:xfrm>
          <a:off x="863111" y="1667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138215</xdr:rowOff>
    </xdr:from>
    <xdr:to>
      <xdr:col>24</xdr:col>
      <xdr:colOff>114300</xdr:colOff>
      <xdr:row>93</xdr:row>
      <xdr:rowOff>68365</xdr:rowOff>
    </xdr:to>
    <xdr:sp macro="" textlink="">
      <xdr:nvSpPr>
        <xdr:cNvPr id="250" name="楕円 249"/>
        <xdr:cNvSpPr/>
      </xdr:nvSpPr>
      <xdr:spPr>
        <a:xfrm>
          <a:off x="4584700" y="1591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161092</xdr:rowOff>
    </xdr:from>
    <xdr:ext cx="599010" cy="259045"/>
    <xdr:sp macro="" textlink="">
      <xdr:nvSpPr>
        <xdr:cNvPr id="251" name="扶助費該当値テキスト"/>
        <xdr:cNvSpPr txBox="1"/>
      </xdr:nvSpPr>
      <xdr:spPr>
        <a:xfrm>
          <a:off x="4686300" y="15763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113094</xdr:rowOff>
    </xdr:from>
    <xdr:to>
      <xdr:col>20</xdr:col>
      <xdr:colOff>38100</xdr:colOff>
      <xdr:row>93</xdr:row>
      <xdr:rowOff>43244</xdr:rowOff>
    </xdr:to>
    <xdr:sp macro="" textlink="">
      <xdr:nvSpPr>
        <xdr:cNvPr id="252" name="楕円 251"/>
        <xdr:cNvSpPr/>
      </xdr:nvSpPr>
      <xdr:spPr>
        <a:xfrm>
          <a:off x="3746500" y="1588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59771</xdr:rowOff>
    </xdr:from>
    <xdr:ext cx="599010" cy="259045"/>
    <xdr:sp macro="" textlink="">
      <xdr:nvSpPr>
        <xdr:cNvPr id="253" name="テキスト ボックス 252"/>
        <xdr:cNvSpPr txBox="1"/>
      </xdr:nvSpPr>
      <xdr:spPr>
        <a:xfrm>
          <a:off x="3497795" y="15661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132944</xdr:rowOff>
    </xdr:from>
    <xdr:to>
      <xdr:col>15</xdr:col>
      <xdr:colOff>101600</xdr:colOff>
      <xdr:row>93</xdr:row>
      <xdr:rowOff>63094</xdr:rowOff>
    </xdr:to>
    <xdr:sp macro="" textlink="">
      <xdr:nvSpPr>
        <xdr:cNvPr id="254" name="楕円 253"/>
        <xdr:cNvSpPr/>
      </xdr:nvSpPr>
      <xdr:spPr>
        <a:xfrm>
          <a:off x="2857500" y="1590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79621</xdr:rowOff>
    </xdr:from>
    <xdr:ext cx="599010" cy="259045"/>
    <xdr:sp macro="" textlink="">
      <xdr:nvSpPr>
        <xdr:cNvPr id="255" name="テキスト ボックス 254"/>
        <xdr:cNvSpPr txBox="1"/>
      </xdr:nvSpPr>
      <xdr:spPr>
        <a:xfrm>
          <a:off x="2608795" y="15681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45492</xdr:rowOff>
    </xdr:from>
    <xdr:to>
      <xdr:col>10</xdr:col>
      <xdr:colOff>165100</xdr:colOff>
      <xdr:row>93</xdr:row>
      <xdr:rowOff>147092</xdr:rowOff>
    </xdr:to>
    <xdr:sp macro="" textlink="">
      <xdr:nvSpPr>
        <xdr:cNvPr id="256" name="楕円 255"/>
        <xdr:cNvSpPr/>
      </xdr:nvSpPr>
      <xdr:spPr>
        <a:xfrm>
          <a:off x="1968500" y="1599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163619</xdr:rowOff>
    </xdr:from>
    <xdr:ext cx="599010" cy="259045"/>
    <xdr:sp macro="" textlink="">
      <xdr:nvSpPr>
        <xdr:cNvPr id="257" name="テキスト ボックス 256"/>
        <xdr:cNvSpPr txBox="1"/>
      </xdr:nvSpPr>
      <xdr:spPr>
        <a:xfrm>
          <a:off x="1719795" y="15765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64339</xdr:rowOff>
    </xdr:from>
    <xdr:to>
      <xdr:col>6</xdr:col>
      <xdr:colOff>38100</xdr:colOff>
      <xdr:row>93</xdr:row>
      <xdr:rowOff>165939</xdr:rowOff>
    </xdr:to>
    <xdr:sp macro="" textlink="">
      <xdr:nvSpPr>
        <xdr:cNvPr id="258" name="楕円 257"/>
        <xdr:cNvSpPr/>
      </xdr:nvSpPr>
      <xdr:spPr>
        <a:xfrm>
          <a:off x="1079500" y="160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11016</xdr:rowOff>
    </xdr:from>
    <xdr:ext cx="599010" cy="259045"/>
    <xdr:sp macro="" textlink="">
      <xdr:nvSpPr>
        <xdr:cNvPr id="259" name="テキスト ボックス 258"/>
        <xdr:cNvSpPr txBox="1"/>
      </xdr:nvSpPr>
      <xdr:spPr>
        <a:xfrm>
          <a:off x="830795" y="15784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143168</xdr:rowOff>
    </xdr:from>
    <xdr:to>
      <xdr:col>54</xdr:col>
      <xdr:colOff>189865</xdr:colOff>
      <xdr:row>38</xdr:row>
      <xdr:rowOff>69272</xdr:rowOff>
    </xdr:to>
    <xdr:cxnSp macro="">
      <xdr:nvCxnSpPr>
        <xdr:cNvPr id="285" name="直線コネクタ 284"/>
        <xdr:cNvCxnSpPr/>
      </xdr:nvCxnSpPr>
      <xdr:spPr>
        <a:xfrm flipV="1">
          <a:off x="10475595" y="5286668"/>
          <a:ext cx="1270" cy="1297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73099</xdr:rowOff>
    </xdr:from>
    <xdr:ext cx="534377" cy="259045"/>
    <xdr:sp macro="" textlink="">
      <xdr:nvSpPr>
        <xdr:cNvPr id="286" name="補助費等最小値テキスト"/>
        <xdr:cNvSpPr txBox="1"/>
      </xdr:nvSpPr>
      <xdr:spPr>
        <a:xfrm>
          <a:off x="10528300" y="65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69272</xdr:rowOff>
    </xdr:from>
    <xdr:to>
      <xdr:col>55</xdr:col>
      <xdr:colOff>88900</xdr:colOff>
      <xdr:row>38</xdr:row>
      <xdr:rowOff>69272</xdr:rowOff>
    </xdr:to>
    <xdr:cxnSp macro="">
      <xdr:nvCxnSpPr>
        <xdr:cNvPr id="287" name="直線コネクタ 286"/>
        <xdr:cNvCxnSpPr/>
      </xdr:nvCxnSpPr>
      <xdr:spPr>
        <a:xfrm>
          <a:off x="10388600" y="6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89845</xdr:rowOff>
    </xdr:from>
    <xdr:ext cx="599010" cy="259045"/>
    <xdr:sp macro="" textlink="">
      <xdr:nvSpPr>
        <xdr:cNvPr id="288" name="補助費等最大値テキスト"/>
        <xdr:cNvSpPr txBox="1"/>
      </xdr:nvSpPr>
      <xdr:spPr>
        <a:xfrm>
          <a:off x="10528300" y="5061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143168</xdr:rowOff>
    </xdr:from>
    <xdr:to>
      <xdr:col>55</xdr:col>
      <xdr:colOff>88900</xdr:colOff>
      <xdr:row>30</xdr:row>
      <xdr:rowOff>143168</xdr:rowOff>
    </xdr:to>
    <xdr:cxnSp macro="">
      <xdr:nvCxnSpPr>
        <xdr:cNvPr id="289" name="直線コネクタ 288"/>
        <xdr:cNvCxnSpPr/>
      </xdr:nvCxnSpPr>
      <xdr:spPr>
        <a:xfrm>
          <a:off x="10388600" y="528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160901</xdr:rowOff>
    </xdr:from>
    <xdr:to>
      <xdr:col>55</xdr:col>
      <xdr:colOff>0</xdr:colOff>
      <xdr:row>36</xdr:row>
      <xdr:rowOff>17549</xdr:rowOff>
    </xdr:to>
    <xdr:cxnSp macro="">
      <xdr:nvCxnSpPr>
        <xdr:cNvPr id="290" name="直線コネクタ 289"/>
        <xdr:cNvCxnSpPr/>
      </xdr:nvCxnSpPr>
      <xdr:spPr>
        <a:xfrm>
          <a:off x="9639300" y="5647301"/>
          <a:ext cx="838200" cy="54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145743</xdr:rowOff>
    </xdr:from>
    <xdr:ext cx="534377" cy="259045"/>
    <xdr:sp macro="" textlink="">
      <xdr:nvSpPr>
        <xdr:cNvPr id="291" name="補助費等平均値テキスト"/>
        <xdr:cNvSpPr txBox="1"/>
      </xdr:nvSpPr>
      <xdr:spPr>
        <a:xfrm>
          <a:off x="10528300" y="6146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167316</xdr:rowOff>
    </xdr:from>
    <xdr:to>
      <xdr:col>55</xdr:col>
      <xdr:colOff>50800</xdr:colOff>
      <xdr:row>36</xdr:row>
      <xdr:rowOff>97466</xdr:rowOff>
    </xdr:to>
    <xdr:sp macro="" textlink="">
      <xdr:nvSpPr>
        <xdr:cNvPr id="292" name="フローチャート: 判断 291"/>
        <xdr:cNvSpPr/>
      </xdr:nvSpPr>
      <xdr:spPr>
        <a:xfrm>
          <a:off x="10426700" y="61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160901</xdr:rowOff>
    </xdr:from>
    <xdr:to>
      <xdr:col>50</xdr:col>
      <xdr:colOff>114300</xdr:colOff>
      <xdr:row>35</xdr:row>
      <xdr:rowOff>54106</xdr:rowOff>
    </xdr:to>
    <xdr:cxnSp macro="">
      <xdr:nvCxnSpPr>
        <xdr:cNvPr id="293" name="直線コネクタ 292"/>
        <xdr:cNvCxnSpPr/>
      </xdr:nvCxnSpPr>
      <xdr:spPr>
        <a:xfrm flipV="1">
          <a:off x="8750300" y="5647301"/>
          <a:ext cx="889000" cy="40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32475</xdr:rowOff>
    </xdr:from>
    <xdr:to>
      <xdr:col>50</xdr:col>
      <xdr:colOff>165100</xdr:colOff>
      <xdr:row>36</xdr:row>
      <xdr:rowOff>134075</xdr:rowOff>
    </xdr:to>
    <xdr:sp macro="" textlink="">
      <xdr:nvSpPr>
        <xdr:cNvPr id="294" name="フローチャート: 判断 293"/>
        <xdr:cNvSpPr/>
      </xdr:nvSpPr>
      <xdr:spPr>
        <a:xfrm>
          <a:off x="9588500" y="620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125202</xdr:rowOff>
    </xdr:from>
    <xdr:ext cx="534377" cy="259045"/>
    <xdr:sp macro="" textlink="">
      <xdr:nvSpPr>
        <xdr:cNvPr id="295" name="テキスト ボックス 294"/>
        <xdr:cNvSpPr txBox="1"/>
      </xdr:nvSpPr>
      <xdr:spPr>
        <a:xfrm>
          <a:off x="9372111" y="629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54106</xdr:rowOff>
    </xdr:from>
    <xdr:to>
      <xdr:col>45</xdr:col>
      <xdr:colOff>177800</xdr:colOff>
      <xdr:row>37</xdr:row>
      <xdr:rowOff>32572</xdr:rowOff>
    </xdr:to>
    <xdr:cxnSp macro="">
      <xdr:nvCxnSpPr>
        <xdr:cNvPr id="296" name="直線コネクタ 295"/>
        <xdr:cNvCxnSpPr/>
      </xdr:nvCxnSpPr>
      <xdr:spPr>
        <a:xfrm flipV="1">
          <a:off x="7861300" y="6054856"/>
          <a:ext cx="889000" cy="32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49692</xdr:rowOff>
    </xdr:from>
    <xdr:to>
      <xdr:col>46</xdr:col>
      <xdr:colOff>38100</xdr:colOff>
      <xdr:row>36</xdr:row>
      <xdr:rowOff>151292</xdr:rowOff>
    </xdr:to>
    <xdr:sp macro="" textlink="">
      <xdr:nvSpPr>
        <xdr:cNvPr id="297" name="フローチャート: 判断 296"/>
        <xdr:cNvSpPr/>
      </xdr:nvSpPr>
      <xdr:spPr>
        <a:xfrm>
          <a:off x="8699500" y="62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142419</xdr:rowOff>
    </xdr:from>
    <xdr:ext cx="534377" cy="259045"/>
    <xdr:sp macro="" textlink="">
      <xdr:nvSpPr>
        <xdr:cNvPr id="298" name="テキスト ボックス 297"/>
        <xdr:cNvSpPr txBox="1"/>
      </xdr:nvSpPr>
      <xdr:spPr>
        <a:xfrm>
          <a:off x="8483111" y="631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32572</xdr:rowOff>
    </xdr:from>
    <xdr:to>
      <xdr:col>41</xdr:col>
      <xdr:colOff>50800</xdr:colOff>
      <xdr:row>37</xdr:row>
      <xdr:rowOff>85548</xdr:rowOff>
    </xdr:to>
    <xdr:cxnSp macro="">
      <xdr:nvCxnSpPr>
        <xdr:cNvPr id="299" name="直線コネクタ 298"/>
        <xdr:cNvCxnSpPr/>
      </xdr:nvCxnSpPr>
      <xdr:spPr>
        <a:xfrm flipV="1">
          <a:off x="6972300" y="6376222"/>
          <a:ext cx="889000" cy="5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51540</xdr:rowOff>
    </xdr:from>
    <xdr:to>
      <xdr:col>41</xdr:col>
      <xdr:colOff>101600</xdr:colOff>
      <xdr:row>36</xdr:row>
      <xdr:rowOff>153140</xdr:rowOff>
    </xdr:to>
    <xdr:sp macro="" textlink="">
      <xdr:nvSpPr>
        <xdr:cNvPr id="300" name="フローチャート: 判断 299"/>
        <xdr:cNvSpPr/>
      </xdr:nvSpPr>
      <xdr:spPr>
        <a:xfrm>
          <a:off x="7810500" y="622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169667</xdr:rowOff>
    </xdr:from>
    <xdr:ext cx="534377" cy="259045"/>
    <xdr:sp macro="" textlink="">
      <xdr:nvSpPr>
        <xdr:cNvPr id="301" name="テキスト ボックス 300"/>
        <xdr:cNvSpPr txBox="1"/>
      </xdr:nvSpPr>
      <xdr:spPr>
        <a:xfrm>
          <a:off x="7594111" y="599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98044</xdr:rowOff>
    </xdr:from>
    <xdr:to>
      <xdr:col>36</xdr:col>
      <xdr:colOff>165100</xdr:colOff>
      <xdr:row>37</xdr:row>
      <xdr:rowOff>28194</xdr:rowOff>
    </xdr:to>
    <xdr:sp macro="" textlink="">
      <xdr:nvSpPr>
        <xdr:cNvPr id="302" name="フローチャート: 判断 301"/>
        <xdr:cNvSpPr/>
      </xdr:nvSpPr>
      <xdr:spPr>
        <a:xfrm>
          <a:off x="692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44721</xdr:rowOff>
    </xdr:from>
    <xdr:ext cx="534377" cy="259045"/>
    <xdr:sp macro="" textlink="">
      <xdr:nvSpPr>
        <xdr:cNvPr id="303" name="テキスト ボックス 302"/>
        <xdr:cNvSpPr txBox="1"/>
      </xdr:nvSpPr>
      <xdr:spPr>
        <a:xfrm>
          <a:off x="6705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138199</xdr:rowOff>
    </xdr:from>
    <xdr:to>
      <xdr:col>55</xdr:col>
      <xdr:colOff>50800</xdr:colOff>
      <xdr:row>36</xdr:row>
      <xdr:rowOff>68349</xdr:rowOff>
    </xdr:to>
    <xdr:sp macro="" textlink="">
      <xdr:nvSpPr>
        <xdr:cNvPr id="309" name="楕円 308"/>
        <xdr:cNvSpPr/>
      </xdr:nvSpPr>
      <xdr:spPr>
        <a:xfrm>
          <a:off x="10426700" y="613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161076</xdr:rowOff>
    </xdr:from>
    <xdr:ext cx="534377" cy="259045"/>
    <xdr:sp macro="" textlink="">
      <xdr:nvSpPr>
        <xdr:cNvPr id="310" name="補助費等該当値テキスト"/>
        <xdr:cNvSpPr txBox="1"/>
      </xdr:nvSpPr>
      <xdr:spPr>
        <a:xfrm>
          <a:off x="10528300" y="599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110101</xdr:rowOff>
    </xdr:from>
    <xdr:to>
      <xdr:col>50</xdr:col>
      <xdr:colOff>165100</xdr:colOff>
      <xdr:row>33</xdr:row>
      <xdr:rowOff>40251</xdr:rowOff>
    </xdr:to>
    <xdr:sp macro="" textlink="">
      <xdr:nvSpPr>
        <xdr:cNvPr id="311" name="楕円 310"/>
        <xdr:cNvSpPr/>
      </xdr:nvSpPr>
      <xdr:spPr>
        <a:xfrm>
          <a:off x="9588500" y="559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56778</xdr:rowOff>
    </xdr:from>
    <xdr:ext cx="599010" cy="259045"/>
    <xdr:sp macro="" textlink="">
      <xdr:nvSpPr>
        <xdr:cNvPr id="312" name="テキスト ボックス 311"/>
        <xdr:cNvSpPr txBox="1"/>
      </xdr:nvSpPr>
      <xdr:spPr>
        <a:xfrm>
          <a:off x="9339795" y="5371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3306</xdr:rowOff>
    </xdr:from>
    <xdr:to>
      <xdr:col>46</xdr:col>
      <xdr:colOff>38100</xdr:colOff>
      <xdr:row>35</xdr:row>
      <xdr:rowOff>104906</xdr:rowOff>
    </xdr:to>
    <xdr:sp macro="" textlink="">
      <xdr:nvSpPr>
        <xdr:cNvPr id="313" name="楕円 312"/>
        <xdr:cNvSpPr/>
      </xdr:nvSpPr>
      <xdr:spPr>
        <a:xfrm>
          <a:off x="8699500" y="600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121433</xdr:rowOff>
    </xdr:from>
    <xdr:ext cx="599010" cy="259045"/>
    <xdr:sp macro="" textlink="">
      <xdr:nvSpPr>
        <xdr:cNvPr id="314" name="テキスト ボックス 313"/>
        <xdr:cNvSpPr txBox="1"/>
      </xdr:nvSpPr>
      <xdr:spPr>
        <a:xfrm>
          <a:off x="8450795" y="5779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153222</xdr:rowOff>
    </xdr:from>
    <xdr:to>
      <xdr:col>41</xdr:col>
      <xdr:colOff>101600</xdr:colOff>
      <xdr:row>37</xdr:row>
      <xdr:rowOff>83372</xdr:rowOff>
    </xdr:to>
    <xdr:sp macro="" textlink="">
      <xdr:nvSpPr>
        <xdr:cNvPr id="315" name="楕円 314"/>
        <xdr:cNvSpPr/>
      </xdr:nvSpPr>
      <xdr:spPr>
        <a:xfrm>
          <a:off x="7810500" y="632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74499</xdr:rowOff>
    </xdr:from>
    <xdr:ext cx="534377" cy="259045"/>
    <xdr:sp macro="" textlink="">
      <xdr:nvSpPr>
        <xdr:cNvPr id="316" name="テキスト ボックス 315"/>
        <xdr:cNvSpPr txBox="1"/>
      </xdr:nvSpPr>
      <xdr:spPr>
        <a:xfrm>
          <a:off x="7594111" y="641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34748</xdr:rowOff>
    </xdr:from>
    <xdr:to>
      <xdr:col>36</xdr:col>
      <xdr:colOff>165100</xdr:colOff>
      <xdr:row>37</xdr:row>
      <xdr:rowOff>136348</xdr:rowOff>
    </xdr:to>
    <xdr:sp macro="" textlink="">
      <xdr:nvSpPr>
        <xdr:cNvPr id="317" name="楕円 316"/>
        <xdr:cNvSpPr/>
      </xdr:nvSpPr>
      <xdr:spPr>
        <a:xfrm>
          <a:off x="6921500" y="637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127475</xdr:rowOff>
    </xdr:from>
    <xdr:ext cx="534377" cy="259045"/>
    <xdr:sp macro="" textlink="">
      <xdr:nvSpPr>
        <xdr:cNvPr id="318" name="テキスト ボックス 317"/>
        <xdr:cNvSpPr txBox="1"/>
      </xdr:nvSpPr>
      <xdr:spPr>
        <a:xfrm>
          <a:off x="6705111" y="647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9280</xdr:rowOff>
    </xdr:from>
    <xdr:to>
      <xdr:col>54</xdr:col>
      <xdr:colOff>189865</xdr:colOff>
      <xdr:row>59</xdr:row>
      <xdr:rowOff>15563</xdr:rowOff>
    </xdr:to>
    <xdr:cxnSp macro="">
      <xdr:nvCxnSpPr>
        <xdr:cNvPr id="342" name="直線コネクタ 341"/>
        <xdr:cNvCxnSpPr/>
      </xdr:nvCxnSpPr>
      <xdr:spPr>
        <a:xfrm flipV="1">
          <a:off x="10475595" y="8581780"/>
          <a:ext cx="1270" cy="1549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19390</xdr:rowOff>
    </xdr:from>
    <xdr:ext cx="469744" cy="259045"/>
    <xdr:sp macro="" textlink="">
      <xdr:nvSpPr>
        <xdr:cNvPr id="343" name="普通建設事業費最小値テキスト"/>
        <xdr:cNvSpPr txBox="1"/>
      </xdr:nvSpPr>
      <xdr:spPr>
        <a:xfrm>
          <a:off x="10528300" y="1013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15563</xdr:rowOff>
    </xdr:from>
    <xdr:to>
      <xdr:col>55</xdr:col>
      <xdr:colOff>88900</xdr:colOff>
      <xdr:row>59</xdr:row>
      <xdr:rowOff>15563</xdr:rowOff>
    </xdr:to>
    <xdr:cxnSp macro="">
      <xdr:nvCxnSpPr>
        <xdr:cNvPr id="344" name="直線コネクタ 343"/>
        <xdr:cNvCxnSpPr/>
      </xdr:nvCxnSpPr>
      <xdr:spPr>
        <a:xfrm>
          <a:off x="10388600" y="1013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127407</xdr:rowOff>
    </xdr:from>
    <xdr:ext cx="599010" cy="259045"/>
    <xdr:sp macro="" textlink="">
      <xdr:nvSpPr>
        <xdr:cNvPr id="345" name="普通建設事業費最大値テキスト"/>
        <xdr:cNvSpPr txBox="1"/>
      </xdr:nvSpPr>
      <xdr:spPr>
        <a:xfrm>
          <a:off x="10528300" y="8357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9280</xdr:rowOff>
    </xdr:from>
    <xdr:to>
      <xdr:col>55</xdr:col>
      <xdr:colOff>88900</xdr:colOff>
      <xdr:row>50</xdr:row>
      <xdr:rowOff>9280</xdr:rowOff>
    </xdr:to>
    <xdr:cxnSp macro="">
      <xdr:nvCxnSpPr>
        <xdr:cNvPr id="346" name="直線コネクタ 345"/>
        <xdr:cNvCxnSpPr/>
      </xdr:nvCxnSpPr>
      <xdr:spPr>
        <a:xfrm>
          <a:off x="10388600" y="858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128369</xdr:rowOff>
    </xdr:from>
    <xdr:to>
      <xdr:col>55</xdr:col>
      <xdr:colOff>0</xdr:colOff>
      <xdr:row>54</xdr:row>
      <xdr:rowOff>133779</xdr:rowOff>
    </xdr:to>
    <xdr:cxnSp macro="">
      <xdr:nvCxnSpPr>
        <xdr:cNvPr id="347" name="直線コネクタ 346"/>
        <xdr:cNvCxnSpPr/>
      </xdr:nvCxnSpPr>
      <xdr:spPr>
        <a:xfrm flipV="1">
          <a:off x="9639300" y="9215219"/>
          <a:ext cx="838200" cy="17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149897</xdr:rowOff>
    </xdr:from>
    <xdr:ext cx="534377" cy="259045"/>
    <xdr:sp macro="" textlink="">
      <xdr:nvSpPr>
        <xdr:cNvPr id="348" name="普通建設事業費平均値テキスト"/>
        <xdr:cNvSpPr txBox="1"/>
      </xdr:nvSpPr>
      <xdr:spPr>
        <a:xfrm>
          <a:off x="10528300" y="9751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20</xdr:rowOff>
    </xdr:from>
    <xdr:to>
      <xdr:col>55</xdr:col>
      <xdr:colOff>50800</xdr:colOff>
      <xdr:row>57</xdr:row>
      <xdr:rowOff>101620</xdr:rowOff>
    </xdr:to>
    <xdr:sp macro="" textlink="">
      <xdr:nvSpPr>
        <xdr:cNvPr id="349" name="フローチャート: 判断 348"/>
        <xdr:cNvSpPr/>
      </xdr:nvSpPr>
      <xdr:spPr>
        <a:xfrm>
          <a:off x="104267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133779</xdr:rowOff>
    </xdr:from>
    <xdr:to>
      <xdr:col>50</xdr:col>
      <xdr:colOff>114300</xdr:colOff>
      <xdr:row>57</xdr:row>
      <xdr:rowOff>40652</xdr:rowOff>
    </xdr:to>
    <xdr:cxnSp macro="">
      <xdr:nvCxnSpPr>
        <xdr:cNvPr id="350" name="直線コネクタ 349"/>
        <xdr:cNvCxnSpPr/>
      </xdr:nvCxnSpPr>
      <xdr:spPr>
        <a:xfrm flipV="1">
          <a:off x="8750300" y="9392079"/>
          <a:ext cx="889000" cy="42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164826</xdr:rowOff>
    </xdr:from>
    <xdr:to>
      <xdr:col>50</xdr:col>
      <xdr:colOff>165100</xdr:colOff>
      <xdr:row>57</xdr:row>
      <xdr:rowOff>94976</xdr:rowOff>
    </xdr:to>
    <xdr:sp macro="" textlink="">
      <xdr:nvSpPr>
        <xdr:cNvPr id="351" name="フローチャート: 判断 350"/>
        <xdr:cNvSpPr/>
      </xdr:nvSpPr>
      <xdr:spPr>
        <a:xfrm>
          <a:off x="9588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86103</xdr:rowOff>
    </xdr:from>
    <xdr:ext cx="534377" cy="259045"/>
    <xdr:sp macro="" textlink="">
      <xdr:nvSpPr>
        <xdr:cNvPr id="352" name="テキスト ボックス 351"/>
        <xdr:cNvSpPr txBox="1"/>
      </xdr:nvSpPr>
      <xdr:spPr>
        <a:xfrm>
          <a:off x="9372111" y="98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30982</xdr:rowOff>
    </xdr:from>
    <xdr:to>
      <xdr:col>45</xdr:col>
      <xdr:colOff>177800</xdr:colOff>
      <xdr:row>57</xdr:row>
      <xdr:rowOff>40652</xdr:rowOff>
    </xdr:to>
    <xdr:cxnSp macro="">
      <xdr:nvCxnSpPr>
        <xdr:cNvPr id="353" name="直線コネクタ 352"/>
        <xdr:cNvCxnSpPr/>
      </xdr:nvCxnSpPr>
      <xdr:spPr>
        <a:xfrm>
          <a:off x="7861300" y="9803632"/>
          <a:ext cx="889000" cy="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33785</xdr:rowOff>
    </xdr:from>
    <xdr:to>
      <xdr:col>46</xdr:col>
      <xdr:colOff>38100</xdr:colOff>
      <xdr:row>57</xdr:row>
      <xdr:rowOff>135385</xdr:rowOff>
    </xdr:to>
    <xdr:sp macro="" textlink="">
      <xdr:nvSpPr>
        <xdr:cNvPr id="354" name="フローチャート: 判断 353"/>
        <xdr:cNvSpPr/>
      </xdr:nvSpPr>
      <xdr:spPr>
        <a:xfrm>
          <a:off x="8699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126512</xdr:rowOff>
    </xdr:from>
    <xdr:ext cx="534377" cy="259045"/>
    <xdr:sp macro="" textlink="">
      <xdr:nvSpPr>
        <xdr:cNvPr id="355" name="テキスト ボックス 354"/>
        <xdr:cNvSpPr txBox="1"/>
      </xdr:nvSpPr>
      <xdr:spPr>
        <a:xfrm>
          <a:off x="8483111" y="989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137109</xdr:rowOff>
    </xdr:from>
    <xdr:to>
      <xdr:col>41</xdr:col>
      <xdr:colOff>50800</xdr:colOff>
      <xdr:row>57</xdr:row>
      <xdr:rowOff>30982</xdr:rowOff>
    </xdr:to>
    <xdr:cxnSp macro="">
      <xdr:nvCxnSpPr>
        <xdr:cNvPr id="356" name="直線コネクタ 355"/>
        <xdr:cNvCxnSpPr/>
      </xdr:nvCxnSpPr>
      <xdr:spPr>
        <a:xfrm>
          <a:off x="6972300" y="9566859"/>
          <a:ext cx="889000" cy="236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103790</xdr:rowOff>
    </xdr:from>
    <xdr:to>
      <xdr:col>41</xdr:col>
      <xdr:colOff>101600</xdr:colOff>
      <xdr:row>57</xdr:row>
      <xdr:rowOff>33940</xdr:rowOff>
    </xdr:to>
    <xdr:sp macro="" textlink="">
      <xdr:nvSpPr>
        <xdr:cNvPr id="357" name="フローチャート: 判断 356"/>
        <xdr:cNvSpPr/>
      </xdr:nvSpPr>
      <xdr:spPr>
        <a:xfrm>
          <a:off x="7810500" y="970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50467</xdr:rowOff>
    </xdr:from>
    <xdr:ext cx="599010" cy="259045"/>
    <xdr:sp macro="" textlink="">
      <xdr:nvSpPr>
        <xdr:cNvPr id="358" name="テキスト ボックス 357"/>
        <xdr:cNvSpPr txBox="1"/>
      </xdr:nvSpPr>
      <xdr:spPr>
        <a:xfrm>
          <a:off x="7561795" y="948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158101</xdr:rowOff>
    </xdr:from>
    <xdr:to>
      <xdr:col>36</xdr:col>
      <xdr:colOff>165100</xdr:colOff>
      <xdr:row>57</xdr:row>
      <xdr:rowOff>88251</xdr:rowOff>
    </xdr:to>
    <xdr:sp macro="" textlink="">
      <xdr:nvSpPr>
        <xdr:cNvPr id="359" name="フローチャート: 判断 358"/>
        <xdr:cNvSpPr/>
      </xdr:nvSpPr>
      <xdr:spPr>
        <a:xfrm>
          <a:off x="6921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79378</xdr:rowOff>
    </xdr:from>
    <xdr:ext cx="534377" cy="259045"/>
    <xdr:sp macro="" textlink="">
      <xdr:nvSpPr>
        <xdr:cNvPr id="360" name="テキスト ボックス 359"/>
        <xdr:cNvSpPr txBox="1"/>
      </xdr:nvSpPr>
      <xdr:spPr>
        <a:xfrm>
          <a:off x="6705111" y="985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77569</xdr:rowOff>
    </xdr:from>
    <xdr:to>
      <xdr:col>55</xdr:col>
      <xdr:colOff>50800</xdr:colOff>
      <xdr:row>54</xdr:row>
      <xdr:rowOff>7719</xdr:rowOff>
    </xdr:to>
    <xdr:sp macro="" textlink="">
      <xdr:nvSpPr>
        <xdr:cNvPr id="366" name="楕円 365"/>
        <xdr:cNvSpPr/>
      </xdr:nvSpPr>
      <xdr:spPr>
        <a:xfrm>
          <a:off x="10426700" y="916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100446</xdr:rowOff>
    </xdr:from>
    <xdr:ext cx="599010" cy="259045"/>
    <xdr:sp macro="" textlink="">
      <xdr:nvSpPr>
        <xdr:cNvPr id="367" name="普通建設事業費該当値テキスト"/>
        <xdr:cNvSpPr txBox="1"/>
      </xdr:nvSpPr>
      <xdr:spPr>
        <a:xfrm>
          <a:off x="10528300" y="9015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82979</xdr:rowOff>
    </xdr:from>
    <xdr:to>
      <xdr:col>50</xdr:col>
      <xdr:colOff>165100</xdr:colOff>
      <xdr:row>55</xdr:row>
      <xdr:rowOff>13129</xdr:rowOff>
    </xdr:to>
    <xdr:sp macro="" textlink="">
      <xdr:nvSpPr>
        <xdr:cNvPr id="368" name="楕円 367"/>
        <xdr:cNvSpPr/>
      </xdr:nvSpPr>
      <xdr:spPr>
        <a:xfrm>
          <a:off x="9588500" y="934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29656</xdr:rowOff>
    </xdr:from>
    <xdr:ext cx="599010" cy="259045"/>
    <xdr:sp macro="" textlink="">
      <xdr:nvSpPr>
        <xdr:cNvPr id="369" name="テキスト ボックス 368"/>
        <xdr:cNvSpPr txBox="1"/>
      </xdr:nvSpPr>
      <xdr:spPr>
        <a:xfrm>
          <a:off x="9339795" y="911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161302</xdr:rowOff>
    </xdr:from>
    <xdr:to>
      <xdr:col>46</xdr:col>
      <xdr:colOff>38100</xdr:colOff>
      <xdr:row>57</xdr:row>
      <xdr:rowOff>91452</xdr:rowOff>
    </xdr:to>
    <xdr:sp macro="" textlink="">
      <xdr:nvSpPr>
        <xdr:cNvPr id="370" name="楕円 369"/>
        <xdr:cNvSpPr/>
      </xdr:nvSpPr>
      <xdr:spPr>
        <a:xfrm>
          <a:off x="8699500" y="976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107979</xdr:rowOff>
    </xdr:from>
    <xdr:ext cx="534377" cy="259045"/>
    <xdr:sp macro="" textlink="">
      <xdr:nvSpPr>
        <xdr:cNvPr id="371" name="テキスト ボックス 370"/>
        <xdr:cNvSpPr txBox="1"/>
      </xdr:nvSpPr>
      <xdr:spPr>
        <a:xfrm>
          <a:off x="8483111" y="953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151632</xdr:rowOff>
    </xdr:from>
    <xdr:to>
      <xdr:col>41</xdr:col>
      <xdr:colOff>101600</xdr:colOff>
      <xdr:row>57</xdr:row>
      <xdr:rowOff>81782</xdr:rowOff>
    </xdr:to>
    <xdr:sp macro="" textlink="">
      <xdr:nvSpPr>
        <xdr:cNvPr id="372" name="楕円 371"/>
        <xdr:cNvSpPr/>
      </xdr:nvSpPr>
      <xdr:spPr>
        <a:xfrm>
          <a:off x="7810500" y="975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72909</xdr:rowOff>
    </xdr:from>
    <xdr:ext cx="534377" cy="259045"/>
    <xdr:sp macro="" textlink="">
      <xdr:nvSpPr>
        <xdr:cNvPr id="373" name="テキスト ボックス 372"/>
        <xdr:cNvSpPr txBox="1"/>
      </xdr:nvSpPr>
      <xdr:spPr>
        <a:xfrm>
          <a:off x="7594111" y="984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86309</xdr:rowOff>
    </xdr:from>
    <xdr:to>
      <xdr:col>36</xdr:col>
      <xdr:colOff>165100</xdr:colOff>
      <xdr:row>56</xdr:row>
      <xdr:rowOff>16459</xdr:rowOff>
    </xdr:to>
    <xdr:sp macro="" textlink="">
      <xdr:nvSpPr>
        <xdr:cNvPr id="374" name="楕円 373"/>
        <xdr:cNvSpPr/>
      </xdr:nvSpPr>
      <xdr:spPr>
        <a:xfrm>
          <a:off x="6921500" y="951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32986</xdr:rowOff>
    </xdr:from>
    <xdr:ext cx="599010" cy="259045"/>
    <xdr:sp macro="" textlink="">
      <xdr:nvSpPr>
        <xdr:cNvPr id="375" name="テキスト ボックス 374"/>
        <xdr:cNvSpPr txBox="1"/>
      </xdr:nvSpPr>
      <xdr:spPr>
        <a:xfrm>
          <a:off x="6672795" y="9291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112406</xdr:rowOff>
    </xdr:from>
    <xdr:to>
      <xdr:col>54</xdr:col>
      <xdr:colOff>189865</xdr:colOff>
      <xdr:row>79</xdr:row>
      <xdr:rowOff>44450</xdr:rowOff>
    </xdr:to>
    <xdr:cxnSp macro="">
      <xdr:nvCxnSpPr>
        <xdr:cNvPr id="399" name="直線コネクタ 398"/>
        <xdr:cNvCxnSpPr/>
      </xdr:nvCxnSpPr>
      <xdr:spPr>
        <a:xfrm flipV="1">
          <a:off x="10475595" y="12285356"/>
          <a:ext cx="1270" cy="1303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59083</xdr:rowOff>
    </xdr:from>
    <xdr:ext cx="599010" cy="259045"/>
    <xdr:sp macro="" textlink="">
      <xdr:nvSpPr>
        <xdr:cNvPr id="402" name="普通建設事業費 （ うち新規整備　）最大値テキスト"/>
        <xdr:cNvSpPr txBox="1"/>
      </xdr:nvSpPr>
      <xdr:spPr>
        <a:xfrm>
          <a:off x="10528300" y="12060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112406</xdr:rowOff>
    </xdr:from>
    <xdr:to>
      <xdr:col>55</xdr:col>
      <xdr:colOff>88900</xdr:colOff>
      <xdr:row>71</xdr:row>
      <xdr:rowOff>112406</xdr:rowOff>
    </xdr:to>
    <xdr:cxnSp macro="">
      <xdr:nvCxnSpPr>
        <xdr:cNvPr id="403" name="直線コネクタ 402"/>
        <xdr:cNvCxnSpPr/>
      </xdr:nvCxnSpPr>
      <xdr:spPr>
        <a:xfrm>
          <a:off x="10388600" y="12285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89557</xdr:rowOff>
    </xdr:from>
    <xdr:to>
      <xdr:col>55</xdr:col>
      <xdr:colOff>0</xdr:colOff>
      <xdr:row>78</xdr:row>
      <xdr:rowOff>110968</xdr:rowOff>
    </xdr:to>
    <xdr:cxnSp macro="">
      <xdr:nvCxnSpPr>
        <xdr:cNvPr id="404" name="直線コネクタ 403"/>
        <xdr:cNvCxnSpPr/>
      </xdr:nvCxnSpPr>
      <xdr:spPr>
        <a:xfrm flipV="1">
          <a:off x="9639300" y="12948307"/>
          <a:ext cx="838200" cy="53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43899</xdr:rowOff>
    </xdr:from>
    <xdr:ext cx="534377" cy="259045"/>
    <xdr:sp macro="" textlink="">
      <xdr:nvSpPr>
        <xdr:cNvPr id="405" name="普通建設事業費 （ うち新規整備　）平均値テキスト"/>
        <xdr:cNvSpPr txBox="1"/>
      </xdr:nvSpPr>
      <xdr:spPr>
        <a:xfrm>
          <a:off x="10528300" y="13416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65472</xdr:rowOff>
    </xdr:from>
    <xdr:to>
      <xdr:col>55</xdr:col>
      <xdr:colOff>50800</xdr:colOff>
      <xdr:row>78</xdr:row>
      <xdr:rowOff>167072</xdr:rowOff>
    </xdr:to>
    <xdr:sp macro="" textlink="">
      <xdr:nvSpPr>
        <xdr:cNvPr id="406" name="フローチャート: 判断 405"/>
        <xdr:cNvSpPr/>
      </xdr:nvSpPr>
      <xdr:spPr>
        <a:xfrm>
          <a:off x="10426700" y="1343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110968</xdr:rowOff>
    </xdr:from>
    <xdr:to>
      <xdr:col>50</xdr:col>
      <xdr:colOff>114300</xdr:colOff>
      <xdr:row>79</xdr:row>
      <xdr:rowOff>19273</xdr:rowOff>
    </xdr:to>
    <xdr:cxnSp macro="">
      <xdr:nvCxnSpPr>
        <xdr:cNvPr id="407" name="直線コネクタ 406"/>
        <xdr:cNvCxnSpPr/>
      </xdr:nvCxnSpPr>
      <xdr:spPr>
        <a:xfrm flipV="1">
          <a:off x="8750300" y="13484068"/>
          <a:ext cx="889000" cy="79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66504</xdr:rowOff>
    </xdr:from>
    <xdr:to>
      <xdr:col>50</xdr:col>
      <xdr:colOff>165100</xdr:colOff>
      <xdr:row>78</xdr:row>
      <xdr:rowOff>168104</xdr:rowOff>
    </xdr:to>
    <xdr:sp macro="" textlink="">
      <xdr:nvSpPr>
        <xdr:cNvPr id="408" name="フローチャート: 判断 407"/>
        <xdr:cNvSpPr/>
      </xdr:nvSpPr>
      <xdr:spPr>
        <a:xfrm>
          <a:off x="9588500" y="134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159231</xdr:rowOff>
    </xdr:from>
    <xdr:ext cx="534377" cy="259045"/>
    <xdr:sp macro="" textlink="">
      <xdr:nvSpPr>
        <xdr:cNvPr id="409" name="テキスト ボックス 408"/>
        <xdr:cNvSpPr txBox="1"/>
      </xdr:nvSpPr>
      <xdr:spPr>
        <a:xfrm>
          <a:off x="9372111" y="1353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168382</xdr:rowOff>
    </xdr:from>
    <xdr:to>
      <xdr:col>45</xdr:col>
      <xdr:colOff>177800</xdr:colOff>
      <xdr:row>79</xdr:row>
      <xdr:rowOff>19273</xdr:rowOff>
    </xdr:to>
    <xdr:cxnSp macro="">
      <xdr:nvCxnSpPr>
        <xdr:cNvPr id="410" name="直線コネクタ 409"/>
        <xdr:cNvCxnSpPr/>
      </xdr:nvCxnSpPr>
      <xdr:spPr>
        <a:xfrm>
          <a:off x="7861300" y="13370032"/>
          <a:ext cx="889000" cy="19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78274</xdr:rowOff>
    </xdr:from>
    <xdr:to>
      <xdr:col>46</xdr:col>
      <xdr:colOff>38100</xdr:colOff>
      <xdr:row>79</xdr:row>
      <xdr:rowOff>8424</xdr:rowOff>
    </xdr:to>
    <xdr:sp macro="" textlink="">
      <xdr:nvSpPr>
        <xdr:cNvPr id="411" name="フローチャート: 判断 410"/>
        <xdr:cNvSpPr/>
      </xdr:nvSpPr>
      <xdr:spPr>
        <a:xfrm>
          <a:off x="8699500" y="13451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24951</xdr:rowOff>
    </xdr:from>
    <xdr:ext cx="534377" cy="259045"/>
    <xdr:sp macro="" textlink="">
      <xdr:nvSpPr>
        <xdr:cNvPr id="412" name="テキスト ボックス 411"/>
        <xdr:cNvSpPr txBox="1"/>
      </xdr:nvSpPr>
      <xdr:spPr>
        <a:xfrm>
          <a:off x="8483111" y="1322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142442</xdr:rowOff>
    </xdr:from>
    <xdr:to>
      <xdr:col>41</xdr:col>
      <xdr:colOff>50800</xdr:colOff>
      <xdr:row>77</xdr:row>
      <xdr:rowOff>168382</xdr:rowOff>
    </xdr:to>
    <xdr:cxnSp macro="">
      <xdr:nvCxnSpPr>
        <xdr:cNvPr id="413" name="直線コネクタ 412"/>
        <xdr:cNvCxnSpPr/>
      </xdr:nvCxnSpPr>
      <xdr:spPr>
        <a:xfrm>
          <a:off x="6972300" y="13344092"/>
          <a:ext cx="889000" cy="2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104891</xdr:rowOff>
    </xdr:from>
    <xdr:to>
      <xdr:col>41</xdr:col>
      <xdr:colOff>101600</xdr:colOff>
      <xdr:row>78</xdr:row>
      <xdr:rowOff>35041</xdr:rowOff>
    </xdr:to>
    <xdr:sp macro="" textlink="">
      <xdr:nvSpPr>
        <xdr:cNvPr id="414" name="フローチャート: 判断 413"/>
        <xdr:cNvSpPr/>
      </xdr:nvSpPr>
      <xdr:spPr>
        <a:xfrm>
          <a:off x="7810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51568</xdr:rowOff>
    </xdr:from>
    <xdr:ext cx="534377" cy="259045"/>
    <xdr:sp macro="" textlink="">
      <xdr:nvSpPr>
        <xdr:cNvPr id="415" name="テキスト ボックス 414"/>
        <xdr:cNvSpPr txBox="1"/>
      </xdr:nvSpPr>
      <xdr:spPr>
        <a:xfrm>
          <a:off x="7594111" y="1308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19413</xdr:rowOff>
    </xdr:from>
    <xdr:to>
      <xdr:col>36</xdr:col>
      <xdr:colOff>165100</xdr:colOff>
      <xdr:row>78</xdr:row>
      <xdr:rowOff>121013</xdr:rowOff>
    </xdr:to>
    <xdr:sp macro="" textlink="">
      <xdr:nvSpPr>
        <xdr:cNvPr id="416" name="フローチャート: 判断 415"/>
        <xdr:cNvSpPr/>
      </xdr:nvSpPr>
      <xdr:spPr>
        <a:xfrm>
          <a:off x="6921500" y="133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112140</xdr:rowOff>
    </xdr:from>
    <xdr:ext cx="534377" cy="259045"/>
    <xdr:sp macro="" textlink="">
      <xdr:nvSpPr>
        <xdr:cNvPr id="417" name="テキスト ボックス 416"/>
        <xdr:cNvSpPr txBox="1"/>
      </xdr:nvSpPr>
      <xdr:spPr>
        <a:xfrm>
          <a:off x="6705111" y="1348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38757</xdr:rowOff>
    </xdr:from>
    <xdr:to>
      <xdr:col>55</xdr:col>
      <xdr:colOff>50800</xdr:colOff>
      <xdr:row>75</xdr:row>
      <xdr:rowOff>140357</xdr:rowOff>
    </xdr:to>
    <xdr:sp macro="" textlink="">
      <xdr:nvSpPr>
        <xdr:cNvPr id="423" name="楕円 422"/>
        <xdr:cNvSpPr/>
      </xdr:nvSpPr>
      <xdr:spPr>
        <a:xfrm>
          <a:off x="10426700" y="1289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61634</xdr:rowOff>
    </xdr:from>
    <xdr:ext cx="599010" cy="259045"/>
    <xdr:sp macro="" textlink="">
      <xdr:nvSpPr>
        <xdr:cNvPr id="424" name="普通建設事業費 （ うち新規整備　）該当値テキスト"/>
        <xdr:cNvSpPr txBox="1"/>
      </xdr:nvSpPr>
      <xdr:spPr>
        <a:xfrm>
          <a:off x="10528300" y="1274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60168</xdr:rowOff>
    </xdr:from>
    <xdr:to>
      <xdr:col>50</xdr:col>
      <xdr:colOff>165100</xdr:colOff>
      <xdr:row>78</xdr:row>
      <xdr:rowOff>161768</xdr:rowOff>
    </xdr:to>
    <xdr:sp macro="" textlink="">
      <xdr:nvSpPr>
        <xdr:cNvPr id="425" name="楕円 424"/>
        <xdr:cNvSpPr/>
      </xdr:nvSpPr>
      <xdr:spPr>
        <a:xfrm>
          <a:off x="9588500" y="1343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6845</xdr:rowOff>
    </xdr:from>
    <xdr:ext cx="534377" cy="259045"/>
    <xdr:sp macro="" textlink="">
      <xdr:nvSpPr>
        <xdr:cNvPr id="426" name="テキスト ボックス 425"/>
        <xdr:cNvSpPr txBox="1"/>
      </xdr:nvSpPr>
      <xdr:spPr>
        <a:xfrm>
          <a:off x="9372111" y="1320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139923</xdr:rowOff>
    </xdr:from>
    <xdr:to>
      <xdr:col>46</xdr:col>
      <xdr:colOff>38100</xdr:colOff>
      <xdr:row>79</xdr:row>
      <xdr:rowOff>70073</xdr:rowOff>
    </xdr:to>
    <xdr:sp macro="" textlink="">
      <xdr:nvSpPr>
        <xdr:cNvPr id="427" name="楕円 426"/>
        <xdr:cNvSpPr/>
      </xdr:nvSpPr>
      <xdr:spPr>
        <a:xfrm>
          <a:off x="8699500" y="1351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61200</xdr:rowOff>
    </xdr:from>
    <xdr:ext cx="469744" cy="259045"/>
    <xdr:sp macro="" textlink="">
      <xdr:nvSpPr>
        <xdr:cNvPr id="428" name="テキスト ボックス 427"/>
        <xdr:cNvSpPr txBox="1"/>
      </xdr:nvSpPr>
      <xdr:spPr>
        <a:xfrm>
          <a:off x="8515428" y="13605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117582</xdr:rowOff>
    </xdr:from>
    <xdr:to>
      <xdr:col>41</xdr:col>
      <xdr:colOff>101600</xdr:colOff>
      <xdr:row>78</xdr:row>
      <xdr:rowOff>47732</xdr:rowOff>
    </xdr:to>
    <xdr:sp macro="" textlink="">
      <xdr:nvSpPr>
        <xdr:cNvPr id="429" name="楕円 428"/>
        <xdr:cNvSpPr/>
      </xdr:nvSpPr>
      <xdr:spPr>
        <a:xfrm>
          <a:off x="7810500" y="1331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38859</xdr:rowOff>
    </xdr:from>
    <xdr:ext cx="534377" cy="259045"/>
    <xdr:sp macro="" textlink="">
      <xdr:nvSpPr>
        <xdr:cNvPr id="430" name="テキスト ボックス 429"/>
        <xdr:cNvSpPr txBox="1"/>
      </xdr:nvSpPr>
      <xdr:spPr>
        <a:xfrm>
          <a:off x="7594111" y="1341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91642</xdr:rowOff>
    </xdr:from>
    <xdr:to>
      <xdr:col>36</xdr:col>
      <xdr:colOff>165100</xdr:colOff>
      <xdr:row>78</xdr:row>
      <xdr:rowOff>21792</xdr:rowOff>
    </xdr:to>
    <xdr:sp macro="" textlink="">
      <xdr:nvSpPr>
        <xdr:cNvPr id="431" name="楕円 430"/>
        <xdr:cNvSpPr/>
      </xdr:nvSpPr>
      <xdr:spPr>
        <a:xfrm>
          <a:off x="6921500" y="1329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38319</xdr:rowOff>
    </xdr:from>
    <xdr:ext cx="534377" cy="259045"/>
    <xdr:sp macro="" textlink="">
      <xdr:nvSpPr>
        <xdr:cNvPr id="432" name="テキスト ボックス 431"/>
        <xdr:cNvSpPr txBox="1"/>
      </xdr:nvSpPr>
      <xdr:spPr>
        <a:xfrm>
          <a:off x="6705111" y="1306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111734</xdr:rowOff>
    </xdr:from>
    <xdr:to>
      <xdr:col>54</xdr:col>
      <xdr:colOff>189865</xdr:colOff>
      <xdr:row>98</xdr:row>
      <xdr:rowOff>167033</xdr:rowOff>
    </xdr:to>
    <xdr:cxnSp macro="">
      <xdr:nvCxnSpPr>
        <xdr:cNvPr id="456" name="直線コネクタ 455"/>
        <xdr:cNvCxnSpPr/>
      </xdr:nvCxnSpPr>
      <xdr:spPr>
        <a:xfrm flipV="1">
          <a:off x="10475595" y="15713684"/>
          <a:ext cx="1270" cy="1255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170860</xdr:rowOff>
    </xdr:from>
    <xdr:ext cx="469744" cy="259045"/>
    <xdr:sp macro="" textlink="">
      <xdr:nvSpPr>
        <xdr:cNvPr id="457" name="普通建設事業費 （ うち更新整備　）最小値テキスト"/>
        <xdr:cNvSpPr txBox="1"/>
      </xdr:nvSpPr>
      <xdr:spPr>
        <a:xfrm>
          <a:off x="10528300" y="1697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167033</xdr:rowOff>
    </xdr:from>
    <xdr:to>
      <xdr:col>55</xdr:col>
      <xdr:colOff>88900</xdr:colOff>
      <xdr:row>98</xdr:row>
      <xdr:rowOff>167033</xdr:rowOff>
    </xdr:to>
    <xdr:cxnSp macro="">
      <xdr:nvCxnSpPr>
        <xdr:cNvPr id="458" name="直線コネクタ 457"/>
        <xdr:cNvCxnSpPr/>
      </xdr:nvCxnSpPr>
      <xdr:spPr>
        <a:xfrm>
          <a:off x="10388600" y="16969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58411</xdr:rowOff>
    </xdr:from>
    <xdr:ext cx="599010" cy="259045"/>
    <xdr:sp macro="" textlink="">
      <xdr:nvSpPr>
        <xdr:cNvPr id="459" name="普通建設事業費 （ うち更新整備　）最大値テキスト"/>
        <xdr:cNvSpPr txBox="1"/>
      </xdr:nvSpPr>
      <xdr:spPr>
        <a:xfrm>
          <a:off x="10528300" y="1548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111734</xdr:rowOff>
    </xdr:from>
    <xdr:to>
      <xdr:col>55</xdr:col>
      <xdr:colOff>88900</xdr:colOff>
      <xdr:row>91</xdr:row>
      <xdr:rowOff>111734</xdr:rowOff>
    </xdr:to>
    <xdr:cxnSp macro="">
      <xdr:nvCxnSpPr>
        <xdr:cNvPr id="460" name="直線コネクタ 459"/>
        <xdr:cNvCxnSpPr/>
      </xdr:nvCxnSpPr>
      <xdr:spPr>
        <a:xfrm>
          <a:off x="10388600" y="1571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81795</xdr:rowOff>
    </xdr:from>
    <xdr:to>
      <xdr:col>55</xdr:col>
      <xdr:colOff>0</xdr:colOff>
      <xdr:row>97</xdr:row>
      <xdr:rowOff>63889</xdr:rowOff>
    </xdr:to>
    <xdr:cxnSp macro="">
      <xdr:nvCxnSpPr>
        <xdr:cNvPr id="461" name="直線コネクタ 460"/>
        <xdr:cNvCxnSpPr/>
      </xdr:nvCxnSpPr>
      <xdr:spPr>
        <a:xfrm flipV="1">
          <a:off x="9639300" y="16540995"/>
          <a:ext cx="838200" cy="15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107911</xdr:rowOff>
    </xdr:from>
    <xdr:ext cx="534377" cy="259045"/>
    <xdr:sp macro="" textlink="">
      <xdr:nvSpPr>
        <xdr:cNvPr id="462" name="普通建設事業費 （ うち更新整備　）平均値テキスト"/>
        <xdr:cNvSpPr txBox="1"/>
      </xdr:nvSpPr>
      <xdr:spPr>
        <a:xfrm>
          <a:off x="10528300" y="16567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129484</xdr:rowOff>
    </xdr:from>
    <xdr:to>
      <xdr:col>55</xdr:col>
      <xdr:colOff>50800</xdr:colOff>
      <xdr:row>97</xdr:row>
      <xdr:rowOff>59634</xdr:rowOff>
    </xdr:to>
    <xdr:sp macro="" textlink="">
      <xdr:nvSpPr>
        <xdr:cNvPr id="463" name="フローチャート: 判断 462"/>
        <xdr:cNvSpPr/>
      </xdr:nvSpPr>
      <xdr:spPr>
        <a:xfrm>
          <a:off x="104267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96014</xdr:rowOff>
    </xdr:from>
    <xdr:to>
      <xdr:col>50</xdr:col>
      <xdr:colOff>114300</xdr:colOff>
      <xdr:row>97</xdr:row>
      <xdr:rowOff>63889</xdr:rowOff>
    </xdr:to>
    <xdr:cxnSp macro="">
      <xdr:nvCxnSpPr>
        <xdr:cNvPr id="464" name="直線コネクタ 463"/>
        <xdr:cNvCxnSpPr/>
      </xdr:nvCxnSpPr>
      <xdr:spPr>
        <a:xfrm>
          <a:off x="8750300" y="16555214"/>
          <a:ext cx="889000" cy="139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120066</xdr:rowOff>
    </xdr:from>
    <xdr:to>
      <xdr:col>50</xdr:col>
      <xdr:colOff>165100</xdr:colOff>
      <xdr:row>97</xdr:row>
      <xdr:rowOff>50216</xdr:rowOff>
    </xdr:to>
    <xdr:sp macro="" textlink="">
      <xdr:nvSpPr>
        <xdr:cNvPr id="465" name="フローチャート: 判断 464"/>
        <xdr:cNvSpPr/>
      </xdr:nvSpPr>
      <xdr:spPr>
        <a:xfrm>
          <a:off x="9588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66743</xdr:rowOff>
    </xdr:from>
    <xdr:ext cx="534377" cy="259045"/>
    <xdr:sp macro="" textlink="">
      <xdr:nvSpPr>
        <xdr:cNvPr id="466" name="テキスト ボックス 465"/>
        <xdr:cNvSpPr txBox="1"/>
      </xdr:nvSpPr>
      <xdr:spPr>
        <a:xfrm>
          <a:off x="9372111" y="1635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96014</xdr:rowOff>
    </xdr:from>
    <xdr:to>
      <xdr:col>45</xdr:col>
      <xdr:colOff>177800</xdr:colOff>
      <xdr:row>98</xdr:row>
      <xdr:rowOff>63333</xdr:rowOff>
    </xdr:to>
    <xdr:cxnSp macro="">
      <xdr:nvCxnSpPr>
        <xdr:cNvPr id="467" name="直線コネクタ 466"/>
        <xdr:cNvCxnSpPr/>
      </xdr:nvCxnSpPr>
      <xdr:spPr>
        <a:xfrm flipV="1">
          <a:off x="7861300" y="16555214"/>
          <a:ext cx="889000" cy="31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163812</xdr:rowOff>
    </xdr:from>
    <xdr:to>
      <xdr:col>46</xdr:col>
      <xdr:colOff>38100</xdr:colOff>
      <xdr:row>97</xdr:row>
      <xdr:rowOff>93962</xdr:rowOff>
    </xdr:to>
    <xdr:sp macro="" textlink="">
      <xdr:nvSpPr>
        <xdr:cNvPr id="468" name="フローチャート: 判断 467"/>
        <xdr:cNvSpPr/>
      </xdr:nvSpPr>
      <xdr:spPr>
        <a:xfrm>
          <a:off x="8699500" y="166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85089</xdr:rowOff>
    </xdr:from>
    <xdr:ext cx="534377" cy="259045"/>
    <xdr:sp macro="" textlink="">
      <xdr:nvSpPr>
        <xdr:cNvPr id="469" name="テキスト ボックス 468"/>
        <xdr:cNvSpPr txBox="1"/>
      </xdr:nvSpPr>
      <xdr:spPr>
        <a:xfrm>
          <a:off x="8483111" y="1671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108786</xdr:rowOff>
    </xdr:from>
    <xdr:to>
      <xdr:col>41</xdr:col>
      <xdr:colOff>50800</xdr:colOff>
      <xdr:row>98</xdr:row>
      <xdr:rowOff>63333</xdr:rowOff>
    </xdr:to>
    <xdr:cxnSp macro="">
      <xdr:nvCxnSpPr>
        <xdr:cNvPr id="470" name="直線コネクタ 469"/>
        <xdr:cNvCxnSpPr/>
      </xdr:nvCxnSpPr>
      <xdr:spPr>
        <a:xfrm>
          <a:off x="6972300" y="16396536"/>
          <a:ext cx="889000" cy="46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89297</xdr:rowOff>
    </xdr:from>
    <xdr:to>
      <xdr:col>41</xdr:col>
      <xdr:colOff>101600</xdr:colOff>
      <xdr:row>98</xdr:row>
      <xdr:rowOff>19447</xdr:rowOff>
    </xdr:to>
    <xdr:sp macro="" textlink="">
      <xdr:nvSpPr>
        <xdr:cNvPr id="471" name="フローチャート: 判断 470"/>
        <xdr:cNvSpPr/>
      </xdr:nvSpPr>
      <xdr:spPr>
        <a:xfrm>
          <a:off x="7810500" y="1671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35974</xdr:rowOff>
    </xdr:from>
    <xdr:ext cx="534377" cy="259045"/>
    <xdr:sp macro="" textlink="">
      <xdr:nvSpPr>
        <xdr:cNvPr id="472" name="テキスト ボックス 471"/>
        <xdr:cNvSpPr txBox="1"/>
      </xdr:nvSpPr>
      <xdr:spPr>
        <a:xfrm>
          <a:off x="7594111" y="1649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27361</xdr:rowOff>
    </xdr:from>
    <xdr:to>
      <xdr:col>36</xdr:col>
      <xdr:colOff>165100</xdr:colOff>
      <xdr:row>97</xdr:row>
      <xdr:rowOff>128961</xdr:rowOff>
    </xdr:to>
    <xdr:sp macro="" textlink="">
      <xdr:nvSpPr>
        <xdr:cNvPr id="473" name="フローチャート: 判断 472"/>
        <xdr:cNvSpPr/>
      </xdr:nvSpPr>
      <xdr:spPr>
        <a:xfrm>
          <a:off x="6921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120088</xdr:rowOff>
    </xdr:from>
    <xdr:ext cx="534377" cy="259045"/>
    <xdr:sp macro="" textlink="">
      <xdr:nvSpPr>
        <xdr:cNvPr id="474" name="テキスト ボックス 473"/>
        <xdr:cNvSpPr txBox="1"/>
      </xdr:nvSpPr>
      <xdr:spPr>
        <a:xfrm>
          <a:off x="6705111" y="1675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30995</xdr:rowOff>
    </xdr:from>
    <xdr:to>
      <xdr:col>55</xdr:col>
      <xdr:colOff>50800</xdr:colOff>
      <xdr:row>96</xdr:row>
      <xdr:rowOff>132595</xdr:rowOff>
    </xdr:to>
    <xdr:sp macro="" textlink="">
      <xdr:nvSpPr>
        <xdr:cNvPr id="480" name="楕円 479"/>
        <xdr:cNvSpPr/>
      </xdr:nvSpPr>
      <xdr:spPr>
        <a:xfrm>
          <a:off x="10426700" y="1649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53872</xdr:rowOff>
    </xdr:from>
    <xdr:ext cx="534377" cy="259045"/>
    <xdr:sp macro="" textlink="">
      <xdr:nvSpPr>
        <xdr:cNvPr id="481" name="普通建設事業費 （ うち更新整備　）該当値テキスト"/>
        <xdr:cNvSpPr txBox="1"/>
      </xdr:nvSpPr>
      <xdr:spPr>
        <a:xfrm>
          <a:off x="10528300" y="1634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13089</xdr:rowOff>
    </xdr:from>
    <xdr:to>
      <xdr:col>50</xdr:col>
      <xdr:colOff>165100</xdr:colOff>
      <xdr:row>97</xdr:row>
      <xdr:rowOff>114689</xdr:rowOff>
    </xdr:to>
    <xdr:sp macro="" textlink="">
      <xdr:nvSpPr>
        <xdr:cNvPr id="482" name="楕円 481"/>
        <xdr:cNvSpPr/>
      </xdr:nvSpPr>
      <xdr:spPr>
        <a:xfrm>
          <a:off x="9588500" y="1664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105816</xdr:rowOff>
    </xdr:from>
    <xdr:ext cx="534377" cy="259045"/>
    <xdr:sp macro="" textlink="">
      <xdr:nvSpPr>
        <xdr:cNvPr id="483" name="テキスト ボックス 482"/>
        <xdr:cNvSpPr txBox="1"/>
      </xdr:nvSpPr>
      <xdr:spPr>
        <a:xfrm>
          <a:off x="9372111" y="1673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45214</xdr:rowOff>
    </xdr:from>
    <xdr:to>
      <xdr:col>46</xdr:col>
      <xdr:colOff>38100</xdr:colOff>
      <xdr:row>96</xdr:row>
      <xdr:rowOff>146814</xdr:rowOff>
    </xdr:to>
    <xdr:sp macro="" textlink="">
      <xdr:nvSpPr>
        <xdr:cNvPr id="484" name="楕円 483"/>
        <xdr:cNvSpPr/>
      </xdr:nvSpPr>
      <xdr:spPr>
        <a:xfrm>
          <a:off x="8699500" y="1650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163341</xdr:rowOff>
    </xdr:from>
    <xdr:ext cx="534377" cy="259045"/>
    <xdr:sp macro="" textlink="">
      <xdr:nvSpPr>
        <xdr:cNvPr id="485" name="テキスト ボックス 484"/>
        <xdr:cNvSpPr txBox="1"/>
      </xdr:nvSpPr>
      <xdr:spPr>
        <a:xfrm>
          <a:off x="8483111" y="1627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12533</xdr:rowOff>
    </xdr:from>
    <xdr:to>
      <xdr:col>41</xdr:col>
      <xdr:colOff>101600</xdr:colOff>
      <xdr:row>98</xdr:row>
      <xdr:rowOff>114133</xdr:rowOff>
    </xdr:to>
    <xdr:sp macro="" textlink="">
      <xdr:nvSpPr>
        <xdr:cNvPr id="486" name="楕円 485"/>
        <xdr:cNvSpPr/>
      </xdr:nvSpPr>
      <xdr:spPr>
        <a:xfrm>
          <a:off x="7810500" y="168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105260</xdr:rowOff>
    </xdr:from>
    <xdr:ext cx="534377" cy="259045"/>
    <xdr:sp macro="" textlink="">
      <xdr:nvSpPr>
        <xdr:cNvPr id="487" name="テキスト ボックス 486"/>
        <xdr:cNvSpPr txBox="1"/>
      </xdr:nvSpPr>
      <xdr:spPr>
        <a:xfrm>
          <a:off x="7594111" y="1690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57986</xdr:rowOff>
    </xdr:from>
    <xdr:to>
      <xdr:col>36</xdr:col>
      <xdr:colOff>165100</xdr:colOff>
      <xdr:row>95</xdr:row>
      <xdr:rowOff>159586</xdr:rowOff>
    </xdr:to>
    <xdr:sp macro="" textlink="">
      <xdr:nvSpPr>
        <xdr:cNvPr id="488" name="楕円 487"/>
        <xdr:cNvSpPr/>
      </xdr:nvSpPr>
      <xdr:spPr>
        <a:xfrm>
          <a:off x="6921500" y="1634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4663</xdr:rowOff>
    </xdr:from>
    <xdr:ext cx="534377" cy="259045"/>
    <xdr:sp macro="" textlink="">
      <xdr:nvSpPr>
        <xdr:cNvPr id="489" name="テキスト ボックス 488"/>
        <xdr:cNvSpPr txBox="1"/>
      </xdr:nvSpPr>
      <xdr:spPr>
        <a:xfrm>
          <a:off x="6705111" y="1612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24320</xdr:rowOff>
    </xdr:from>
    <xdr:to>
      <xdr:col>85</xdr:col>
      <xdr:colOff>126364</xdr:colOff>
      <xdr:row>38</xdr:row>
      <xdr:rowOff>25400</xdr:rowOff>
    </xdr:to>
    <xdr:cxnSp macro="">
      <xdr:nvCxnSpPr>
        <xdr:cNvPr id="509" name="直線コネクタ 508"/>
        <xdr:cNvCxnSpPr/>
      </xdr:nvCxnSpPr>
      <xdr:spPr>
        <a:xfrm flipV="1">
          <a:off x="16317595" y="5339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53212</xdr:rowOff>
    </xdr:from>
    <xdr:ext cx="249299" cy="259045"/>
    <xdr:sp macro="" textlink="">
      <xdr:nvSpPr>
        <xdr:cNvPr id="510" name="災害復旧事業費最小値テキスト"/>
        <xdr:cNvSpPr txBox="1"/>
      </xdr:nvSpPr>
      <xdr:spPr>
        <a:xfrm>
          <a:off x="16370300" y="6568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142447</xdr:rowOff>
    </xdr:from>
    <xdr:ext cx="599010" cy="259045"/>
    <xdr:sp macro="" textlink="">
      <xdr:nvSpPr>
        <xdr:cNvPr id="512" name="災害復旧事業費最大値テキスト"/>
        <xdr:cNvSpPr txBox="1"/>
      </xdr:nvSpPr>
      <xdr:spPr>
        <a:xfrm>
          <a:off x="16370300" y="511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24320</xdr:rowOff>
    </xdr:from>
    <xdr:to>
      <xdr:col>86</xdr:col>
      <xdr:colOff>25400</xdr:colOff>
      <xdr:row>31</xdr:row>
      <xdr:rowOff>24320</xdr:rowOff>
    </xdr:to>
    <xdr:cxnSp macro="">
      <xdr:nvCxnSpPr>
        <xdr:cNvPr id="513" name="直線コネクタ 512"/>
        <xdr:cNvCxnSpPr/>
      </xdr:nvCxnSpPr>
      <xdr:spPr>
        <a:xfrm>
          <a:off x="16230600" y="5339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29515</xdr:rowOff>
    </xdr:from>
    <xdr:to>
      <xdr:col>85</xdr:col>
      <xdr:colOff>127000</xdr:colOff>
      <xdr:row>34</xdr:row>
      <xdr:rowOff>70520</xdr:rowOff>
    </xdr:to>
    <xdr:cxnSp macro="">
      <xdr:nvCxnSpPr>
        <xdr:cNvPr id="514" name="直線コネクタ 513"/>
        <xdr:cNvCxnSpPr/>
      </xdr:nvCxnSpPr>
      <xdr:spPr>
        <a:xfrm>
          <a:off x="15481300" y="5858815"/>
          <a:ext cx="838200" cy="4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97662</xdr:rowOff>
    </xdr:from>
    <xdr:ext cx="469744" cy="259045"/>
    <xdr:sp macro="" textlink="">
      <xdr:nvSpPr>
        <xdr:cNvPr id="515" name="災害復旧事業費平均値テキスト"/>
        <xdr:cNvSpPr txBox="1"/>
      </xdr:nvSpPr>
      <xdr:spPr>
        <a:xfrm>
          <a:off x="16370300" y="6441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119235</xdr:rowOff>
    </xdr:from>
    <xdr:to>
      <xdr:col>85</xdr:col>
      <xdr:colOff>177800</xdr:colOff>
      <xdr:row>38</xdr:row>
      <xdr:rowOff>49385</xdr:rowOff>
    </xdr:to>
    <xdr:sp macro="" textlink="">
      <xdr:nvSpPr>
        <xdr:cNvPr id="516" name="フローチャート: 判断 515"/>
        <xdr:cNvSpPr/>
      </xdr:nvSpPr>
      <xdr:spPr>
        <a:xfrm>
          <a:off x="162687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29515</xdr:rowOff>
    </xdr:from>
    <xdr:to>
      <xdr:col>81</xdr:col>
      <xdr:colOff>50800</xdr:colOff>
      <xdr:row>35</xdr:row>
      <xdr:rowOff>52678</xdr:rowOff>
    </xdr:to>
    <xdr:cxnSp macro="">
      <xdr:nvCxnSpPr>
        <xdr:cNvPr id="517" name="直線コネクタ 516"/>
        <xdr:cNvCxnSpPr/>
      </xdr:nvCxnSpPr>
      <xdr:spPr>
        <a:xfrm flipV="1">
          <a:off x="14592300" y="5858815"/>
          <a:ext cx="889000" cy="19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137249</xdr:rowOff>
    </xdr:from>
    <xdr:to>
      <xdr:col>81</xdr:col>
      <xdr:colOff>101600</xdr:colOff>
      <xdr:row>38</xdr:row>
      <xdr:rowOff>67399</xdr:rowOff>
    </xdr:to>
    <xdr:sp macro="" textlink="">
      <xdr:nvSpPr>
        <xdr:cNvPr id="518" name="フローチャート: 判断 517"/>
        <xdr:cNvSpPr/>
      </xdr:nvSpPr>
      <xdr:spPr>
        <a:xfrm>
          <a:off x="15430500" y="6480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58526</xdr:rowOff>
    </xdr:from>
    <xdr:ext cx="469744" cy="259045"/>
    <xdr:sp macro="" textlink="">
      <xdr:nvSpPr>
        <xdr:cNvPr id="519" name="テキスト ボックス 518"/>
        <xdr:cNvSpPr txBox="1"/>
      </xdr:nvSpPr>
      <xdr:spPr>
        <a:xfrm>
          <a:off x="15246428" y="657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52678</xdr:rowOff>
    </xdr:from>
    <xdr:to>
      <xdr:col>76</xdr:col>
      <xdr:colOff>114300</xdr:colOff>
      <xdr:row>38</xdr:row>
      <xdr:rowOff>4620</xdr:rowOff>
    </xdr:to>
    <xdr:cxnSp macro="">
      <xdr:nvCxnSpPr>
        <xdr:cNvPr id="520" name="直線コネクタ 519"/>
        <xdr:cNvCxnSpPr/>
      </xdr:nvCxnSpPr>
      <xdr:spPr>
        <a:xfrm flipV="1">
          <a:off x="13703300" y="6053428"/>
          <a:ext cx="889000" cy="46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127236</xdr:rowOff>
    </xdr:from>
    <xdr:to>
      <xdr:col>76</xdr:col>
      <xdr:colOff>165100</xdr:colOff>
      <xdr:row>38</xdr:row>
      <xdr:rowOff>57386</xdr:rowOff>
    </xdr:to>
    <xdr:sp macro="" textlink="">
      <xdr:nvSpPr>
        <xdr:cNvPr id="521" name="フローチャート: 判断 520"/>
        <xdr:cNvSpPr/>
      </xdr:nvSpPr>
      <xdr:spPr>
        <a:xfrm>
          <a:off x="14541500" y="64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48513</xdr:rowOff>
    </xdr:from>
    <xdr:ext cx="469744" cy="259045"/>
    <xdr:sp macro="" textlink="">
      <xdr:nvSpPr>
        <xdr:cNvPr id="522" name="テキスト ボックス 521"/>
        <xdr:cNvSpPr txBox="1"/>
      </xdr:nvSpPr>
      <xdr:spPr>
        <a:xfrm>
          <a:off x="14357428" y="656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4620</xdr:rowOff>
    </xdr:from>
    <xdr:to>
      <xdr:col>71</xdr:col>
      <xdr:colOff>177800</xdr:colOff>
      <xdr:row>38</xdr:row>
      <xdr:rowOff>25400</xdr:rowOff>
    </xdr:to>
    <xdr:cxnSp macro="">
      <xdr:nvCxnSpPr>
        <xdr:cNvPr id="523" name="直線コネクタ 522"/>
        <xdr:cNvCxnSpPr/>
      </xdr:nvCxnSpPr>
      <xdr:spPr>
        <a:xfrm flipV="1">
          <a:off x="12814300" y="6519720"/>
          <a:ext cx="889000" cy="2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103090</xdr:rowOff>
    </xdr:from>
    <xdr:to>
      <xdr:col>72</xdr:col>
      <xdr:colOff>38100</xdr:colOff>
      <xdr:row>38</xdr:row>
      <xdr:rowOff>33240</xdr:rowOff>
    </xdr:to>
    <xdr:sp macro="" textlink="">
      <xdr:nvSpPr>
        <xdr:cNvPr id="524" name="フローチャート: 判断 523"/>
        <xdr:cNvSpPr/>
      </xdr:nvSpPr>
      <xdr:spPr>
        <a:xfrm>
          <a:off x="13652500" y="64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49767</xdr:rowOff>
    </xdr:from>
    <xdr:ext cx="469744" cy="259045"/>
    <xdr:sp macro="" textlink="">
      <xdr:nvSpPr>
        <xdr:cNvPr id="525" name="テキスト ボックス 524"/>
        <xdr:cNvSpPr txBox="1"/>
      </xdr:nvSpPr>
      <xdr:spPr>
        <a:xfrm>
          <a:off x="13468428" y="62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119235</xdr:rowOff>
    </xdr:from>
    <xdr:to>
      <xdr:col>67</xdr:col>
      <xdr:colOff>101600</xdr:colOff>
      <xdr:row>38</xdr:row>
      <xdr:rowOff>49385</xdr:rowOff>
    </xdr:to>
    <xdr:sp macro="" textlink="">
      <xdr:nvSpPr>
        <xdr:cNvPr id="526" name="フローチャート: 判断 525"/>
        <xdr:cNvSpPr/>
      </xdr:nvSpPr>
      <xdr:spPr>
        <a:xfrm>
          <a:off x="127635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65912</xdr:rowOff>
    </xdr:from>
    <xdr:ext cx="469744" cy="259045"/>
    <xdr:sp macro="" textlink="">
      <xdr:nvSpPr>
        <xdr:cNvPr id="527" name="テキスト ボックス 526"/>
        <xdr:cNvSpPr txBox="1"/>
      </xdr:nvSpPr>
      <xdr:spPr>
        <a:xfrm>
          <a:off x="12579428" y="623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19720</xdr:rowOff>
    </xdr:from>
    <xdr:to>
      <xdr:col>85</xdr:col>
      <xdr:colOff>177800</xdr:colOff>
      <xdr:row>34</xdr:row>
      <xdr:rowOff>121320</xdr:rowOff>
    </xdr:to>
    <xdr:sp macro="" textlink="">
      <xdr:nvSpPr>
        <xdr:cNvPr id="533" name="楕円 532"/>
        <xdr:cNvSpPr/>
      </xdr:nvSpPr>
      <xdr:spPr>
        <a:xfrm>
          <a:off x="16268700" y="58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42597</xdr:rowOff>
    </xdr:from>
    <xdr:ext cx="599010" cy="259045"/>
    <xdr:sp macro="" textlink="">
      <xdr:nvSpPr>
        <xdr:cNvPr id="534" name="災害復旧事業費該当値テキスト"/>
        <xdr:cNvSpPr txBox="1"/>
      </xdr:nvSpPr>
      <xdr:spPr>
        <a:xfrm>
          <a:off x="16370300" y="570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150165</xdr:rowOff>
    </xdr:from>
    <xdr:to>
      <xdr:col>81</xdr:col>
      <xdr:colOff>101600</xdr:colOff>
      <xdr:row>34</xdr:row>
      <xdr:rowOff>80315</xdr:rowOff>
    </xdr:to>
    <xdr:sp macro="" textlink="">
      <xdr:nvSpPr>
        <xdr:cNvPr id="535" name="楕円 534"/>
        <xdr:cNvSpPr/>
      </xdr:nvSpPr>
      <xdr:spPr>
        <a:xfrm>
          <a:off x="15430500" y="580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32</xdr:row>
      <xdr:rowOff>96842</xdr:rowOff>
    </xdr:from>
    <xdr:ext cx="599010" cy="259045"/>
    <xdr:sp macro="" textlink="">
      <xdr:nvSpPr>
        <xdr:cNvPr id="536" name="テキスト ボックス 535"/>
        <xdr:cNvSpPr txBox="1"/>
      </xdr:nvSpPr>
      <xdr:spPr>
        <a:xfrm>
          <a:off x="15181795" y="5583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1878</xdr:rowOff>
    </xdr:from>
    <xdr:to>
      <xdr:col>76</xdr:col>
      <xdr:colOff>165100</xdr:colOff>
      <xdr:row>35</xdr:row>
      <xdr:rowOff>103478</xdr:rowOff>
    </xdr:to>
    <xdr:sp macro="" textlink="">
      <xdr:nvSpPr>
        <xdr:cNvPr id="537" name="楕円 536"/>
        <xdr:cNvSpPr/>
      </xdr:nvSpPr>
      <xdr:spPr>
        <a:xfrm>
          <a:off x="14541500" y="600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120005</xdr:rowOff>
    </xdr:from>
    <xdr:ext cx="534377" cy="259045"/>
    <xdr:sp macro="" textlink="">
      <xdr:nvSpPr>
        <xdr:cNvPr id="538" name="テキスト ボックス 537"/>
        <xdr:cNvSpPr txBox="1"/>
      </xdr:nvSpPr>
      <xdr:spPr>
        <a:xfrm>
          <a:off x="14325111" y="577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125270</xdr:rowOff>
    </xdr:from>
    <xdr:to>
      <xdr:col>72</xdr:col>
      <xdr:colOff>38100</xdr:colOff>
      <xdr:row>38</xdr:row>
      <xdr:rowOff>55420</xdr:rowOff>
    </xdr:to>
    <xdr:sp macro="" textlink="">
      <xdr:nvSpPr>
        <xdr:cNvPr id="539" name="楕円 538"/>
        <xdr:cNvSpPr/>
      </xdr:nvSpPr>
      <xdr:spPr>
        <a:xfrm>
          <a:off x="13652500" y="646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46547</xdr:rowOff>
    </xdr:from>
    <xdr:ext cx="469744" cy="259045"/>
    <xdr:sp macro="" textlink="">
      <xdr:nvSpPr>
        <xdr:cNvPr id="540" name="テキスト ボックス 539"/>
        <xdr:cNvSpPr txBox="1"/>
      </xdr:nvSpPr>
      <xdr:spPr>
        <a:xfrm>
          <a:off x="13468428" y="656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1" name="楕円 540"/>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2" name="テキスト ボックス 541"/>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22337</xdr:rowOff>
    </xdr:from>
    <xdr:to>
      <xdr:col>85</xdr:col>
      <xdr:colOff>126364</xdr:colOff>
      <xdr:row>79</xdr:row>
      <xdr:rowOff>27998</xdr:rowOff>
    </xdr:to>
    <xdr:cxnSp macro="">
      <xdr:nvCxnSpPr>
        <xdr:cNvPr id="615" name="直線コネクタ 614"/>
        <xdr:cNvCxnSpPr/>
      </xdr:nvCxnSpPr>
      <xdr:spPr>
        <a:xfrm flipV="1">
          <a:off x="16317595" y="12195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31825</xdr:rowOff>
    </xdr:from>
    <xdr:ext cx="469744" cy="259045"/>
    <xdr:sp macro="" textlink="">
      <xdr:nvSpPr>
        <xdr:cNvPr id="616" name="公債費最小値テキスト"/>
        <xdr:cNvSpPr txBox="1"/>
      </xdr:nvSpPr>
      <xdr:spPr>
        <a:xfrm>
          <a:off x="16370300" y="1357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27998</xdr:rowOff>
    </xdr:from>
    <xdr:to>
      <xdr:col>86</xdr:col>
      <xdr:colOff>25400</xdr:colOff>
      <xdr:row>79</xdr:row>
      <xdr:rowOff>27998</xdr:rowOff>
    </xdr:to>
    <xdr:cxnSp macro="">
      <xdr:nvCxnSpPr>
        <xdr:cNvPr id="617" name="直線コネクタ 616"/>
        <xdr:cNvCxnSpPr/>
      </xdr:nvCxnSpPr>
      <xdr:spPr>
        <a:xfrm>
          <a:off x="16230600" y="1357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140464</xdr:rowOff>
    </xdr:from>
    <xdr:ext cx="599010" cy="259045"/>
    <xdr:sp macro="" textlink="">
      <xdr:nvSpPr>
        <xdr:cNvPr id="618" name="公債費最大値テキスト"/>
        <xdr:cNvSpPr txBox="1"/>
      </xdr:nvSpPr>
      <xdr:spPr>
        <a:xfrm>
          <a:off x="16370300" y="1197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22337</xdr:rowOff>
    </xdr:from>
    <xdr:to>
      <xdr:col>86</xdr:col>
      <xdr:colOff>25400</xdr:colOff>
      <xdr:row>71</xdr:row>
      <xdr:rowOff>22337</xdr:rowOff>
    </xdr:to>
    <xdr:cxnSp macro="">
      <xdr:nvCxnSpPr>
        <xdr:cNvPr id="619" name="直線コネクタ 618"/>
        <xdr:cNvCxnSpPr/>
      </xdr:nvCxnSpPr>
      <xdr:spPr>
        <a:xfrm>
          <a:off x="16230600" y="1219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5040</xdr:rowOff>
    </xdr:from>
    <xdr:to>
      <xdr:col>85</xdr:col>
      <xdr:colOff>127000</xdr:colOff>
      <xdr:row>76</xdr:row>
      <xdr:rowOff>6669</xdr:rowOff>
    </xdr:to>
    <xdr:cxnSp macro="">
      <xdr:nvCxnSpPr>
        <xdr:cNvPr id="620" name="直線コネクタ 619"/>
        <xdr:cNvCxnSpPr/>
      </xdr:nvCxnSpPr>
      <xdr:spPr>
        <a:xfrm>
          <a:off x="15481300" y="13035240"/>
          <a:ext cx="838200" cy="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87475</xdr:rowOff>
    </xdr:from>
    <xdr:ext cx="534377" cy="259045"/>
    <xdr:sp macro="" textlink="">
      <xdr:nvSpPr>
        <xdr:cNvPr id="621" name="公債費平均値テキスト"/>
        <xdr:cNvSpPr txBox="1"/>
      </xdr:nvSpPr>
      <xdr:spPr>
        <a:xfrm>
          <a:off x="16370300" y="13117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109048</xdr:rowOff>
    </xdr:from>
    <xdr:to>
      <xdr:col>85</xdr:col>
      <xdr:colOff>177800</xdr:colOff>
      <xdr:row>77</xdr:row>
      <xdr:rowOff>39198</xdr:rowOff>
    </xdr:to>
    <xdr:sp macro="" textlink="">
      <xdr:nvSpPr>
        <xdr:cNvPr id="622" name="フローチャート: 判断 621"/>
        <xdr:cNvSpPr/>
      </xdr:nvSpPr>
      <xdr:spPr>
        <a:xfrm>
          <a:off x="162687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149530</xdr:rowOff>
    </xdr:from>
    <xdr:to>
      <xdr:col>81</xdr:col>
      <xdr:colOff>50800</xdr:colOff>
      <xdr:row>76</xdr:row>
      <xdr:rowOff>5040</xdr:rowOff>
    </xdr:to>
    <xdr:cxnSp macro="">
      <xdr:nvCxnSpPr>
        <xdr:cNvPr id="623" name="直線コネクタ 622"/>
        <xdr:cNvCxnSpPr/>
      </xdr:nvCxnSpPr>
      <xdr:spPr>
        <a:xfrm>
          <a:off x="14592300" y="13008280"/>
          <a:ext cx="889000" cy="2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110525</xdr:rowOff>
    </xdr:from>
    <xdr:to>
      <xdr:col>81</xdr:col>
      <xdr:colOff>101600</xdr:colOff>
      <xdr:row>77</xdr:row>
      <xdr:rowOff>40675</xdr:rowOff>
    </xdr:to>
    <xdr:sp macro="" textlink="">
      <xdr:nvSpPr>
        <xdr:cNvPr id="624" name="フローチャート: 判断 623"/>
        <xdr:cNvSpPr/>
      </xdr:nvSpPr>
      <xdr:spPr>
        <a:xfrm>
          <a:off x="15430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31802</xdr:rowOff>
    </xdr:from>
    <xdr:ext cx="534377" cy="259045"/>
    <xdr:sp macro="" textlink="">
      <xdr:nvSpPr>
        <xdr:cNvPr id="625" name="テキスト ボックス 624"/>
        <xdr:cNvSpPr txBox="1"/>
      </xdr:nvSpPr>
      <xdr:spPr>
        <a:xfrm>
          <a:off x="15214111" y="1323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149530</xdr:rowOff>
    </xdr:from>
    <xdr:to>
      <xdr:col>76</xdr:col>
      <xdr:colOff>114300</xdr:colOff>
      <xdr:row>76</xdr:row>
      <xdr:rowOff>48450</xdr:rowOff>
    </xdr:to>
    <xdr:cxnSp macro="">
      <xdr:nvCxnSpPr>
        <xdr:cNvPr id="626" name="直線コネクタ 625"/>
        <xdr:cNvCxnSpPr/>
      </xdr:nvCxnSpPr>
      <xdr:spPr>
        <a:xfrm flipV="1">
          <a:off x="13703300" y="13008280"/>
          <a:ext cx="889000" cy="7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104239</xdr:rowOff>
    </xdr:from>
    <xdr:to>
      <xdr:col>76</xdr:col>
      <xdr:colOff>165100</xdr:colOff>
      <xdr:row>77</xdr:row>
      <xdr:rowOff>34389</xdr:rowOff>
    </xdr:to>
    <xdr:sp macro="" textlink="">
      <xdr:nvSpPr>
        <xdr:cNvPr id="627" name="フローチャート: 判断 626"/>
        <xdr:cNvSpPr/>
      </xdr:nvSpPr>
      <xdr:spPr>
        <a:xfrm>
          <a:off x="14541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25516</xdr:rowOff>
    </xdr:from>
    <xdr:ext cx="534377" cy="259045"/>
    <xdr:sp macro="" textlink="">
      <xdr:nvSpPr>
        <xdr:cNvPr id="628" name="テキスト ボックス 627"/>
        <xdr:cNvSpPr txBox="1"/>
      </xdr:nvSpPr>
      <xdr:spPr>
        <a:xfrm>
          <a:off x="14325111" y="132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25126</xdr:rowOff>
    </xdr:from>
    <xdr:to>
      <xdr:col>71</xdr:col>
      <xdr:colOff>177800</xdr:colOff>
      <xdr:row>76</xdr:row>
      <xdr:rowOff>48450</xdr:rowOff>
    </xdr:to>
    <xdr:cxnSp macro="">
      <xdr:nvCxnSpPr>
        <xdr:cNvPr id="629" name="直線コネクタ 628"/>
        <xdr:cNvCxnSpPr/>
      </xdr:nvCxnSpPr>
      <xdr:spPr>
        <a:xfrm>
          <a:off x="12814300" y="13055326"/>
          <a:ext cx="889000" cy="2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76288</xdr:rowOff>
    </xdr:from>
    <xdr:to>
      <xdr:col>72</xdr:col>
      <xdr:colOff>38100</xdr:colOff>
      <xdr:row>77</xdr:row>
      <xdr:rowOff>6438</xdr:rowOff>
    </xdr:to>
    <xdr:sp macro="" textlink="">
      <xdr:nvSpPr>
        <xdr:cNvPr id="630" name="フローチャート: 判断 629"/>
        <xdr:cNvSpPr/>
      </xdr:nvSpPr>
      <xdr:spPr>
        <a:xfrm>
          <a:off x="13652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169015</xdr:rowOff>
    </xdr:from>
    <xdr:ext cx="534377" cy="259045"/>
    <xdr:sp macro="" textlink="">
      <xdr:nvSpPr>
        <xdr:cNvPr id="631" name="テキスト ボックス 630"/>
        <xdr:cNvSpPr txBox="1"/>
      </xdr:nvSpPr>
      <xdr:spPr>
        <a:xfrm>
          <a:off x="13436111" y="1319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44376</xdr:rowOff>
    </xdr:from>
    <xdr:to>
      <xdr:col>67</xdr:col>
      <xdr:colOff>101600</xdr:colOff>
      <xdr:row>76</xdr:row>
      <xdr:rowOff>145976</xdr:rowOff>
    </xdr:to>
    <xdr:sp macro="" textlink="">
      <xdr:nvSpPr>
        <xdr:cNvPr id="632" name="フローチャート: 判断 631"/>
        <xdr:cNvSpPr/>
      </xdr:nvSpPr>
      <xdr:spPr>
        <a:xfrm>
          <a:off x="12763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137103</xdr:rowOff>
    </xdr:from>
    <xdr:ext cx="534377" cy="259045"/>
    <xdr:sp macro="" textlink="">
      <xdr:nvSpPr>
        <xdr:cNvPr id="633" name="テキスト ボックス 632"/>
        <xdr:cNvSpPr txBox="1"/>
      </xdr:nvSpPr>
      <xdr:spPr>
        <a:xfrm>
          <a:off x="12547111" y="1316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127320</xdr:rowOff>
    </xdr:from>
    <xdr:to>
      <xdr:col>85</xdr:col>
      <xdr:colOff>177800</xdr:colOff>
      <xdr:row>76</xdr:row>
      <xdr:rowOff>57469</xdr:rowOff>
    </xdr:to>
    <xdr:sp macro="" textlink="">
      <xdr:nvSpPr>
        <xdr:cNvPr id="639" name="楕円 638"/>
        <xdr:cNvSpPr/>
      </xdr:nvSpPr>
      <xdr:spPr>
        <a:xfrm>
          <a:off x="16268700" y="1298607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150197</xdr:rowOff>
    </xdr:from>
    <xdr:ext cx="534377" cy="259045"/>
    <xdr:sp macro="" textlink="">
      <xdr:nvSpPr>
        <xdr:cNvPr id="640" name="公債費該当値テキスト"/>
        <xdr:cNvSpPr txBox="1"/>
      </xdr:nvSpPr>
      <xdr:spPr>
        <a:xfrm>
          <a:off x="16370300" y="1283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125689</xdr:rowOff>
    </xdr:from>
    <xdr:to>
      <xdr:col>81</xdr:col>
      <xdr:colOff>101600</xdr:colOff>
      <xdr:row>76</xdr:row>
      <xdr:rowOff>55838</xdr:rowOff>
    </xdr:to>
    <xdr:sp macro="" textlink="">
      <xdr:nvSpPr>
        <xdr:cNvPr id="641" name="楕円 640"/>
        <xdr:cNvSpPr/>
      </xdr:nvSpPr>
      <xdr:spPr>
        <a:xfrm>
          <a:off x="15430500" y="129844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72366</xdr:rowOff>
    </xdr:from>
    <xdr:ext cx="534377" cy="259045"/>
    <xdr:sp macro="" textlink="">
      <xdr:nvSpPr>
        <xdr:cNvPr id="642" name="テキスト ボックス 641"/>
        <xdr:cNvSpPr txBox="1"/>
      </xdr:nvSpPr>
      <xdr:spPr>
        <a:xfrm>
          <a:off x="15214111" y="1275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98730</xdr:rowOff>
    </xdr:from>
    <xdr:to>
      <xdr:col>76</xdr:col>
      <xdr:colOff>165100</xdr:colOff>
      <xdr:row>76</xdr:row>
      <xdr:rowOff>28879</xdr:rowOff>
    </xdr:to>
    <xdr:sp macro="" textlink="">
      <xdr:nvSpPr>
        <xdr:cNvPr id="643" name="楕円 642"/>
        <xdr:cNvSpPr/>
      </xdr:nvSpPr>
      <xdr:spPr>
        <a:xfrm>
          <a:off x="14541500" y="129574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45407</xdr:rowOff>
    </xdr:from>
    <xdr:ext cx="534377" cy="259045"/>
    <xdr:sp macro="" textlink="">
      <xdr:nvSpPr>
        <xdr:cNvPr id="644" name="テキスト ボックス 643"/>
        <xdr:cNvSpPr txBox="1"/>
      </xdr:nvSpPr>
      <xdr:spPr>
        <a:xfrm>
          <a:off x="14325111" y="1273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169100</xdr:rowOff>
    </xdr:from>
    <xdr:to>
      <xdr:col>72</xdr:col>
      <xdr:colOff>38100</xdr:colOff>
      <xdr:row>76</xdr:row>
      <xdr:rowOff>99250</xdr:rowOff>
    </xdr:to>
    <xdr:sp macro="" textlink="">
      <xdr:nvSpPr>
        <xdr:cNvPr id="645" name="楕円 644"/>
        <xdr:cNvSpPr/>
      </xdr:nvSpPr>
      <xdr:spPr>
        <a:xfrm>
          <a:off x="13652500" y="1302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115778</xdr:rowOff>
    </xdr:from>
    <xdr:ext cx="534377" cy="259045"/>
    <xdr:sp macro="" textlink="">
      <xdr:nvSpPr>
        <xdr:cNvPr id="646" name="テキスト ボックス 645"/>
        <xdr:cNvSpPr txBox="1"/>
      </xdr:nvSpPr>
      <xdr:spPr>
        <a:xfrm>
          <a:off x="13436111" y="1280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145776</xdr:rowOff>
    </xdr:from>
    <xdr:to>
      <xdr:col>67</xdr:col>
      <xdr:colOff>101600</xdr:colOff>
      <xdr:row>76</xdr:row>
      <xdr:rowOff>75926</xdr:rowOff>
    </xdr:to>
    <xdr:sp macro="" textlink="">
      <xdr:nvSpPr>
        <xdr:cNvPr id="647" name="楕円 646"/>
        <xdr:cNvSpPr/>
      </xdr:nvSpPr>
      <xdr:spPr>
        <a:xfrm>
          <a:off x="12763500" y="1300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92453</xdr:rowOff>
    </xdr:from>
    <xdr:ext cx="534377" cy="259045"/>
    <xdr:sp macro="" textlink="">
      <xdr:nvSpPr>
        <xdr:cNvPr id="648" name="テキスト ボックス 647"/>
        <xdr:cNvSpPr txBox="1"/>
      </xdr:nvSpPr>
      <xdr:spPr>
        <a:xfrm>
          <a:off x="12547111" y="1277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9" name="直線コネクタ 65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0" name="テキスト ボックス 65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1" name="直線コネクタ 66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2" name="テキスト ボックス 66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3" name="直線コネクタ 66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4" name="テキスト ボックス 66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5" name="直線コネクタ 66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6" name="テキスト ボックス 66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7" name="直線コネクタ 66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8" name="テキスト ボックス 66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9" name="直線コネクタ 66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0" name="テキスト ボックス 66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18073</xdr:rowOff>
    </xdr:from>
    <xdr:to>
      <xdr:col>85</xdr:col>
      <xdr:colOff>126364</xdr:colOff>
      <xdr:row>99</xdr:row>
      <xdr:rowOff>95417</xdr:rowOff>
    </xdr:to>
    <xdr:cxnSp macro="">
      <xdr:nvCxnSpPr>
        <xdr:cNvPr id="674" name="直線コネクタ 673"/>
        <xdr:cNvCxnSpPr/>
      </xdr:nvCxnSpPr>
      <xdr:spPr>
        <a:xfrm flipV="1">
          <a:off x="16317595" y="15448573"/>
          <a:ext cx="1269" cy="162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99244</xdr:rowOff>
    </xdr:from>
    <xdr:ext cx="378565" cy="259045"/>
    <xdr:sp macro="" textlink="">
      <xdr:nvSpPr>
        <xdr:cNvPr id="675" name="積立金最小値テキスト"/>
        <xdr:cNvSpPr txBox="1"/>
      </xdr:nvSpPr>
      <xdr:spPr>
        <a:xfrm>
          <a:off x="16370300" y="17072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95417</xdr:rowOff>
    </xdr:from>
    <xdr:to>
      <xdr:col>86</xdr:col>
      <xdr:colOff>25400</xdr:colOff>
      <xdr:row>99</xdr:row>
      <xdr:rowOff>95417</xdr:rowOff>
    </xdr:to>
    <xdr:cxnSp macro="">
      <xdr:nvCxnSpPr>
        <xdr:cNvPr id="676" name="直線コネクタ 675"/>
        <xdr:cNvCxnSpPr/>
      </xdr:nvCxnSpPr>
      <xdr:spPr>
        <a:xfrm>
          <a:off x="16230600" y="1706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136200</xdr:rowOff>
    </xdr:from>
    <xdr:ext cx="599010" cy="259045"/>
    <xdr:sp macro="" textlink="">
      <xdr:nvSpPr>
        <xdr:cNvPr id="677" name="積立金最大値テキスト"/>
        <xdr:cNvSpPr txBox="1"/>
      </xdr:nvSpPr>
      <xdr:spPr>
        <a:xfrm>
          <a:off x="16370300" y="15223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18073</xdr:rowOff>
    </xdr:from>
    <xdr:to>
      <xdr:col>86</xdr:col>
      <xdr:colOff>25400</xdr:colOff>
      <xdr:row>90</xdr:row>
      <xdr:rowOff>18073</xdr:rowOff>
    </xdr:to>
    <xdr:cxnSp macro="">
      <xdr:nvCxnSpPr>
        <xdr:cNvPr id="678" name="直線コネクタ 677"/>
        <xdr:cNvCxnSpPr/>
      </xdr:nvCxnSpPr>
      <xdr:spPr>
        <a:xfrm>
          <a:off x="16230600" y="1544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86916</xdr:rowOff>
    </xdr:from>
    <xdr:to>
      <xdr:col>85</xdr:col>
      <xdr:colOff>127000</xdr:colOff>
      <xdr:row>97</xdr:row>
      <xdr:rowOff>170137</xdr:rowOff>
    </xdr:to>
    <xdr:cxnSp macro="">
      <xdr:nvCxnSpPr>
        <xdr:cNvPr id="679" name="直線コネクタ 678"/>
        <xdr:cNvCxnSpPr/>
      </xdr:nvCxnSpPr>
      <xdr:spPr>
        <a:xfrm flipV="1">
          <a:off x="15481300" y="16717566"/>
          <a:ext cx="838200" cy="8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91547</xdr:rowOff>
    </xdr:from>
    <xdr:ext cx="534377" cy="259045"/>
    <xdr:sp macro="" textlink="">
      <xdr:nvSpPr>
        <xdr:cNvPr id="680" name="積立金平均値テキスト"/>
        <xdr:cNvSpPr txBox="1"/>
      </xdr:nvSpPr>
      <xdr:spPr>
        <a:xfrm>
          <a:off x="16370300" y="16722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113120</xdr:rowOff>
    </xdr:from>
    <xdr:to>
      <xdr:col>85</xdr:col>
      <xdr:colOff>177800</xdr:colOff>
      <xdr:row>98</xdr:row>
      <xdr:rowOff>43270</xdr:rowOff>
    </xdr:to>
    <xdr:sp macro="" textlink="">
      <xdr:nvSpPr>
        <xdr:cNvPr id="681" name="フローチャート: 判断 680"/>
        <xdr:cNvSpPr/>
      </xdr:nvSpPr>
      <xdr:spPr>
        <a:xfrm>
          <a:off x="16268700" y="167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170137</xdr:rowOff>
    </xdr:from>
    <xdr:to>
      <xdr:col>81</xdr:col>
      <xdr:colOff>50800</xdr:colOff>
      <xdr:row>99</xdr:row>
      <xdr:rowOff>63227</xdr:rowOff>
    </xdr:to>
    <xdr:cxnSp macro="">
      <xdr:nvCxnSpPr>
        <xdr:cNvPr id="682" name="直線コネクタ 681"/>
        <xdr:cNvCxnSpPr/>
      </xdr:nvCxnSpPr>
      <xdr:spPr>
        <a:xfrm flipV="1">
          <a:off x="14592300" y="16800787"/>
          <a:ext cx="889000" cy="23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133379</xdr:rowOff>
    </xdr:from>
    <xdr:to>
      <xdr:col>81</xdr:col>
      <xdr:colOff>101600</xdr:colOff>
      <xdr:row>98</xdr:row>
      <xdr:rowOff>63529</xdr:rowOff>
    </xdr:to>
    <xdr:sp macro="" textlink="">
      <xdr:nvSpPr>
        <xdr:cNvPr id="683" name="フローチャート: 判断 682"/>
        <xdr:cNvSpPr/>
      </xdr:nvSpPr>
      <xdr:spPr>
        <a:xfrm>
          <a:off x="15430500" y="1676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54656</xdr:rowOff>
    </xdr:from>
    <xdr:ext cx="534377" cy="259045"/>
    <xdr:sp macro="" textlink="">
      <xdr:nvSpPr>
        <xdr:cNvPr id="684" name="テキスト ボックス 683"/>
        <xdr:cNvSpPr txBox="1"/>
      </xdr:nvSpPr>
      <xdr:spPr>
        <a:xfrm>
          <a:off x="15214111" y="1685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63227</xdr:rowOff>
    </xdr:from>
    <xdr:to>
      <xdr:col>76</xdr:col>
      <xdr:colOff>114300</xdr:colOff>
      <xdr:row>99</xdr:row>
      <xdr:rowOff>70348</xdr:rowOff>
    </xdr:to>
    <xdr:cxnSp macro="">
      <xdr:nvCxnSpPr>
        <xdr:cNvPr id="685" name="直線コネクタ 684"/>
        <xdr:cNvCxnSpPr/>
      </xdr:nvCxnSpPr>
      <xdr:spPr>
        <a:xfrm flipV="1">
          <a:off x="13703300" y="17036777"/>
          <a:ext cx="889000" cy="7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147791</xdr:rowOff>
    </xdr:from>
    <xdr:to>
      <xdr:col>76</xdr:col>
      <xdr:colOff>165100</xdr:colOff>
      <xdr:row>98</xdr:row>
      <xdr:rowOff>77941</xdr:rowOff>
    </xdr:to>
    <xdr:sp macro="" textlink="">
      <xdr:nvSpPr>
        <xdr:cNvPr id="686" name="フローチャート: 判断 685"/>
        <xdr:cNvSpPr/>
      </xdr:nvSpPr>
      <xdr:spPr>
        <a:xfrm>
          <a:off x="14541500" y="1677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94468</xdr:rowOff>
    </xdr:from>
    <xdr:ext cx="534377" cy="259045"/>
    <xdr:sp macro="" textlink="">
      <xdr:nvSpPr>
        <xdr:cNvPr id="687" name="テキスト ボックス 686"/>
        <xdr:cNvSpPr txBox="1"/>
      </xdr:nvSpPr>
      <xdr:spPr>
        <a:xfrm>
          <a:off x="14325111" y="1655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27577</xdr:rowOff>
    </xdr:from>
    <xdr:to>
      <xdr:col>71</xdr:col>
      <xdr:colOff>177800</xdr:colOff>
      <xdr:row>99</xdr:row>
      <xdr:rowOff>70348</xdr:rowOff>
    </xdr:to>
    <xdr:cxnSp macro="">
      <xdr:nvCxnSpPr>
        <xdr:cNvPr id="688" name="直線コネクタ 687"/>
        <xdr:cNvCxnSpPr/>
      </xdr:nvCxnSpPr>
      <xdr:spPr>
        <a:xfrm>
          <a:off x="12814300" y="17001127"/>
          <a:ext cx="889000" cy="4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133041</xdr:rowOff>
    </xdr:from>
    <xdr:to>
      <xdr:col>72</xdr:col>
      <xdr:colOff>38100</xdr:colOff>
      <xdr:row>96</xdr:row>
      <xdr:rowOff>63191</xdr:rowOff>
    </xdr:to>
    <xdr:sp macro="" textlink="">
      <xdr:nvSpPr>
        <xdr:cNvPr id="689" name="フローチャート: 判断 688"/>
        <xdr:cNvSpPr/>
      </xdr:nvSpPr>
      <xdr:spPr>
        <a:xfrm>
          <a:off x="13652500" y="1642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79718</xdr:rowOff>
    </xdr:from>
    <xdr:ext cx="534377" cy="259045"/>
    <xdr:sp macro="" textlink="">
      <xdr:nvSpPr>
        <xdr:cNvPr id="690" name="テキスト ボックス 689"/>
        <xdr:cNvSpPr txBox="1"/>
      </xdr:nvSpPr>
      <xdr:spPr>
        <a:xfrm>
          <a:off x="13436111" y="1619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944</xdr:rowOff>
    </xdr:from>
    <xdr:to>
      <xdr:col>67</xdr:col>
      <xdr:colOff>101600</xdr:colOff>
      <xdr:row>94</xdr:row>
      <xdr:rowOff>102544</xdr:rowOff>
    </xdr:to>
    <xdr:sp macro="" textlink="">
      <xdr:nvSpPr>
        <xdr:cNvPr id="691" name="フローチャート: 判断 690"/>
        <xdr:cNvSpPr/>
      </xdr:nvSpPr>
      <xdr:spPr>
        <a:xfrm>
          <a:off x="12763500" y="161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119071</xdr:rowOff>
    </xdr:from>
    <xdr:ext cx="534377" cy="259045"/>
    <xdr:sp macro="" textlink="">
      <xdr:nvSpPr>
        <xdr:cNvPr id="692" name="テキスト ボックス 691"/>
        <xdr:cNvSpPr txBox="1"/>
      </xdr:nvSpPr>
      <xdr:spPr>
        <a:xfrm>
          <a:off x="12547111" y="1589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36116</xdr:rowOff>
    </xdr:from>
    <xdr:to>
      <xdr:col>85</xdr:col>
      <xdr:colOff>177800</xdr:colOff>
      <xdr:row>97</xdr:row>
      <xdr:rowOff>137716</xdr:rowOff>
    </xdr:to>
    <xdr:sp macro="" textlink="">
      <xdr:nvSpPr>
        <xdr:cNvPr id="698" name="楕円 697"/>
        <xdr:cNvSpPr/>
      </xdr:nvSpPr>
      <xdr:spPr>
        <a:xfrm>
          <a:off x="16268700" y="1666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58993</xdr:rowOff>
    </xdr:from>
    <xdr:ext cx="534377" cy="259045"/>
    <xdr:sp macro="" textlink="">
      <xdr:nvSpPr>
        <xdr:cNvPr id="699" name="積立金該当値テキスト"/>
        <xdr:cNvSpPr txBox="1"/>
      </xdr:nvSpPr>
      <xdr:spPr>
        <a:xfrm>
          <a:off x="16370300" y="1651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119337</xdr:rowOff>
    </xdr:from>
    <xdr:to>
      <xdr:col>81</xdr:col>
      <xdr:colOff>101600</xdr:colOff>
      <xdr:row>98</xdr:row>
      <xdr:rowOff>49487</xdr:rowOff>
    </xdr:to>
    <xdr:sp macro="" textlink="">
      <xdr:nvSpPr>
        <xdr:cNvPr id="700" name="楕円 699"/>
        <xdr:cNvSpPr/>
      </xdr:nvSpPr>
      <xdr:spPr>
        <a:xfrm>
          <a:off x="15430500" y="1674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66014</xdr:rowOff>
    </xdr:from>
    <xdr:ext cx="534377" cy="259045"/>
    <xdr:sp macro="" textlink="">
      <xdr:nvSpPr>
        <xdr:cNvPr id="701" name="テキスト ボックス 700"/>
        <xdr:cNvSpPr txBox="1"/>
      </xdr:nvSpPr>
      <xdr:spPr>
        <a:xfrm>
          <a:off x="15214111" y="1652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12427</xdr:rowOff>
    </xdr:from>
    <xdr:to>
      <xdr:col>76</xdr:col>
      <xdr:colOff>165100</xdr:colOff>
      <xdr:row>99</xdr:row>
      <xdr:rowOff>114027</xdr:rowOff>
    </xdr:to>
    <xdr:sp macro="" textlink="">
      <xdr:nvSpPr>
        <xdr:cNvPr id="702" name="楕円 701"/>
        <xdr:cNvSpPr/>
      </xdr:nvSpPr>
      <xdr:spPr>
        <a:xfrm>
          <a:off x="14541500" y="1698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105154</xdr:rowOff>
    </xdr:from>
    <xdr:ext cx="469744" cy="259045"/>
    <xdr:sp macro="" textlink="">
      <xdr:nvSpPr>
        <xdr:cNvPr id="703" name="テキスト ボックス 702"/>
        <xdr:cNvSpPr txBox="1"/>
      </xdr:nvSpPr>
      <xdr:spPr>
        <a:xfrm>
          <a:off x="14357428" y="1707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19548</xdr:rowOff>
    </xdr:from>
    <xdr:to>
      <xdr:col>72</xdr:col>
      <xdr:colOff>38100</xdr:colOff>
      <xdr:row>99</xdr:row>
      <xdr:rowOff>121148</xdr:rowOff>
    </xdr:to>
    <xdr:sp macro="" textlink="">
      <xdr:nvSpPr>
        <xdr:cNvPr id="704" name="楕円 703"/>
        <xdr:cNvSpPr/>
      </xdr:nvSpPr>
      <xdr:spPr>
        <a:xfrm>
          <a:off x="13652500" y="1699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112275</xdr:rowOff>
    </xdr:from>
    <xdr:ext cx="469744" cy="259045"/>
    <xdr:sp macro="" textlink="">
      <xdr:nvSpPr>
        <xdr:cNvPr id="705" name="テキスト ボックス 704"/>
        <xdr:cNvSpPr txBox="1"/>
      </xdr:nvSpPr>
      <xdr:spPr>
        <a:xfrm>
          <a:off x="13468428" y="1708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148227</xdr:rowOff>
    </xdr:from>
    <xdr:to>
      <xdr:col>67</xdr:col>
      <xdr:colOff>101600</xdr:colOff>
      <xdr:row>99</xdr:row>
      <xdr:rowOff>78377</xdr:rowOff>
    </xdr:to>
    <xdr:sp macro="" textlink="">
      <xdr:nvSpPr>
        <xdr:cNvPr id="706" name="楕円 705"/>
        <xdr:cNvSpPr/>
      </xdr:nvSpPr>
      <xdr:spPr>
        <a:xfrm>
          <a:off x="12763500" y="1695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69504</xdr:rowOff>
    </xdr:from>
    <xdr:ext cx="469744" cy="259045"/>
    <xdr:sp macro="" textlink="">
      <xdr:nvSpPr>
        <xdr:cNvPr id="707" name="テキスト ボックス 706"/>
        <xdr:cNvSpPr txBox="1"/>
      </xdr:nvSpPr>
      <xdr:spPr>
        <a:xfrm>
          <a:off x="12579428" y="1704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9" name="テキスト ボックス 72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17361</xdr:rowOff>
    </xdr:from>
    <xdr:to>
      <xdr:col>116</xdr:col>
      <xdr:colOff>62864</xdr:colOff>
      <xdr:row>39</xdr:row>
      <xdr:rowOff>44450</xdr:rowOff>
    </xdr:to>
    <xdr:cxnSp macro="">
      <xdr:nvCxnSpPr>
        <xdr:cNvPr id="731" name="直線コネクタ 730"/>
        <xdr:cNvCxnSpPr/>
      </xdr:nvCxnSpPr>
      <xdr:spPr>
        <a:xfrm flipV="1">
          <a:off x="22159595" y="5332311"/>
          <a:ext cx="1269" cy="139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135488</xdr:rowOff>
    </xdr:from>
    <xdr:ext cx="534377" cy="259045"/>
    <xdr:sp macro="" textlink="">
      <xdr:nvSpPr>
        <xdr:cNvPr id="734" name="投資及び出資金最大値テキスト"/>
        <xdr:cNvSpPr txBox="1"/>
      </xdr:nvSpPr>
      <xdr:spPr>
        <a:xfrm>
          <a:off x="22212300" y="510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17361</xdr:rowOff>
    </xdr:from>
    <xdr:to>
      <xdr:col>116</xdr:col>
      <xdr:colOff>152400</xdr:colOff>
      <xdr:row>31</xdr:row>
      <xdr:rowOff>17361</xdr:rowOff>
    </xdr:to>
    <xdr:cxnSp macro="">
      <xdr:nvCxnSpPr>
        <xdr:cNvPr id="735" name="直線コネクタ 734"/>
        <xdr:cNvCxnSpPr/>
      </xdr:nvCxnSpPr>
      <xdr:spPr>
        <a:xfrm>
          <a:off x="22072600" y="533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134770</xdr:rowOff>
    </xdr:from>
    <xdr:ext cx="469744" cy="259045"/>
    <xdr:sp macro="" textlink="">
      <xdr:nvSpPr>
        <xdr:cNvPr id="737" name="投資及び出資金平均値テキスト"/>
        <xdr:cNvSpPr txBox="1"/>
      </xdr:nvSpPr>
      <xdr:spPr>
        <a:xfrm>
          <a:off x="22212300" y="6478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111893</xdr:rowOff>
    </xdr:from>
    <xdr:to>
      <xdr:col>116</xdr:col>
      <xdr:colOff>114300</xdr:colOff>
      <xdr:row>39</xdr:row>
      <xdr:rowOff>42043</xdr:rowOff>
    </xdr:to>
    <xdr:sp macro="" textlink="">
      <xdr:nvSpPr>
        <xdr:cNvPr id="738" name="フローチャート: 判断 737"/>
        <xdr:cNvSpPr/>
      </xdr:nvSpPr>
      <xdr:spPr>
        <a:xfrm>
          <a:off x="22110700" y="662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130848</xdr:rowOff>
    </xdr:from>
    <xdr:to>
      <xdr:col>112</xdr:col>
      <xdr:colOff>38100</xdr:colOff>
      <xdr:row>39</xdr:row>
      <xdr:rowOff>60998</xdr:rowOff>
    </xdr:to>
    <xdr:sp macro="" textlink="">
      <xdr:nvSpPr>
        <xdr:cNvPr id="740" name="フローチャート: 判断 739"/>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77525</xdr:rowOff>
    </xdr:from>
    <xdr:ext cx="469744" cy="259045"/>
    <xdr:sp macro="" textlink="">
      <xdr:nvSpPr>
        <xdr:cNvPr id="741" name="テキスト ボックス 740"/>
        <xdr:cNvSpPr txBox="1"/>
      </xdr:nvSpPr>
      <xdr:spPr>
        <a:xfrm>
          <a:off x="21088428" y="642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138716</xdr:rowOff>
    </xdr:from>
    <xdr:to>
      <xdr:col>107</xdr:col>
      <xdr:colOff>101600</xdr:colOff>
      <xdr:row>39</xdr:row>
      <xdr:rowOff>68866</xdr:rowOff>
    </xdr:to>
    <xdr:sp macro="" textlink="">
      <xdr:nvSpPr>
        <xdr:cNvPr id="743" name="フローチャート: 判断 742"/>
        <xdr:cNvSpPr/>
      </xdr:nvSpPr>
      <xdr:spPr>
        <a:xfrm>
          <a:off x="20383500" y="665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85393</xdr:rowOff>
    </xdr:from>
    <xdr:ext cx="469744" cy="259045"/>
    <xdr:sp macro="" textlink="">
      <xdr:nvSpPr>
        <xdr:cNvPr id="744" name="テキスト ボックス 743"/>
        <xdr:cNvSpPr txBox="1"/>
      </xdr:nvSpPr>
      <xdr:spPr>
        <a:xfrm>
          <a:off x="20199428" y="642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125190</xdr:rowOff>
    </xdr:from>
    <xdr:to>
      <xdr:col>102</xdr:col>
      <xdr:colOff>165100</xdr:colOff>
      <xdr:row>39</xdr:row>
      <xdr:rowOff>55340</xdr:rowOff>
    </xdr:to>
    <xdr:sp macro="" textlink="">
      <xdr:nvSpPr>
        <xdr:cNvPr id="746" name="フローチャート: 判断 745"/>
        <xdr:cNvSpPr/>
      </xdr:nvSpPr>
      <xdr:spPr>
        <a:xfrm>
          <a:off x="19494500" y="664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71867</xdr:rowOff>
    </xdr:from>
    <xdr:ext cx="469744" cy="259045"/>
    <xdr:sp macro="" textlink="">
      <xdr:nvSpPr>
        <xdr:cNvPr id="747" name="テキスト ボックス 746"/>
        <xdr:cNvSpPr txBox="1"/>
      </xdr:nvSpPr>
      <xdr:spPr>
        <a:xfrm>
          <a:off x="19310428" y="641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141974</xdr:rowOff>
    </xdr:from>
    <xdr:to>
      <xdr:col>98</xdr:col>
      <xdr:colOff>38100</xdr:colOff>
      <xdr:row>39</xdr:row>
      <xdr:rowOff>72124</xdr:rowOff>
    </xdr:to>
    <xdr:sp macro="" textlink="">
      <xdr:nvSpPr>
        <xdr:cNvPr id="748" name="フローチャート: 判断 747"/>
        <xdr:cNvSpPr/>
      </xdr:nvSpPr>
      <xdr:spPr>
        <a:xfrm>
          <a:off x="18605500" y="665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88650</xdr:rowOff>
    </xdr:from>
    <xdr:ext cx="469744" cy="259045"/>
    <xdr:sp macro="" textlink="">
      <xdr:nvSpPr>
        <xdr:cNvPr id="749" name="テキスト ボックス 748"/>
        <xdr:cNvSpPr txBox="1"/>
      </xdr:nvSpPr>
      <xdr:spPr>
        <a:xfrm>
          <a:off x="18421428" y="643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90320</xdr:rowOff>
    </xdr:from>
    <xdr:ext cx="249299" cy="259045"/>
    <xdr:sp macro="" textlink="">
      <xdr:nvSpPr>
        <xdr:cNvPr id="756" name="投資及び出資金該当値テキスト"/>
        <xdr:cNvSpPr txBox="1"/>
      </xdr:nvSpPr>
      <xdr:spPr>
        <a:xfrm>
          <a:off x="22212300" y="660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155767</xdr:rowOff>
    </xdr:from>
    <xdr:to>
      <xdr:col>116</xdr:col>
      <xdr:colOff>62864</xdr:colOff>
      <xdr:row>59</xdr:row>
      <xdr:rowOff>98878</xdr:rowOff>
    </xdr:to>
    <xdr:cxnSp macro="">
      <xdr:nvCxnSpPr>
        <xdr:cNvPr id="790" name="直線コネクタ 789"/>
        <xdr:cNvCxnSpPr/>
      </xdr:nvCxnSpPr>
      <xdr:spPr>
        <a:xfrm flipV="1">
          <a:off x="22159595" y="8728267"/>
          <a:ext cx="1269" cy="148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102444</xdr:rowOff>
    </xdr:from>
    <xdr:ext cx="534377" cy="259045"/>
    <xdr:sp macro="" textlink="">
      <xdr:nvSpPr>
        <xdr:cNvPr id="793" name="貸付金最大値テキスト"/>
        <xdr:cNvSpPr txBox="1"/>
      </xdr:nvSpPr>
      <xdr:spPr>
        <a:xfrm>
          <a:off x="22212300" y="850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155767</xdr:rowOff>
    </xdr:from>
    <xdr:to>
      <xdr:col>116</xdr:col>
      <xdr:colOff>152400</xdr:colOff>
      <xdr:row>50</xdr:row>
      <xdr:rowOff>155767</xdr:rowOff>
    </xdr:to>
    <xdr:cxnSp macro="">
      <xdr:nvCxnSpPr>
        <xdr:cNvPr id="794" name="直線コネクタ 793"/>
        <xdr:cNvCxnSpPr/>
      </xdr:nvCxnSpPr>
      <xdr:spPr>
        <a:xfrm>
          <a:off x="22072600" y="8728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678</xdr:rowOff>
    </xdr:from>
    <xdr:ext cx="469744" cy="259045"/>
    <xdr:sp macro="" textlink="">
      <xdr:nvSpPr>
        <xdr:cNvPr id="796" name="貸付金平均値テキスト"/>
        <xdr:cNvSpPr txBox="1"/>
      </xdr:nvSpPr>
      <xdr:spPr>
        <a:xfrm>
          <a:off x="22212300" y="9944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149251</xdr:rowOff>
    </xdr:from>
    <xdr:to>
      <xdr:col>116</xdr:col>
      <xdr:colOff>114300</xdr:colOff>
      <xdr:row>59</xdr:row>
      <xdr:rowOff>79401</xdr:rowOff>
    </xdr:to>
    <xdr:sp macro="" textlink="">
      <xdr:nvSpPr>
        <xdr:cNvPr id="797" name="フローチャート: 判断 796"/>
        <xdr:cNvSpPr/>
      </xdr:nvSpPr>
      <xdr:spPr>
        <a:xfrm>
          <a:off x="221107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89964</xdr:rowOff>
    </xdr:from>
    <xdr:to>
      <xdr:col>111</xdr:col>
      <xdr:colOff>177800</xdr:colOff>
      <xdr:row>59</xdr:row>
      <xdr:rowOff>98878</xdr:rowOff>
    </xdr:to>
    <xdr:cxnSp macro="">
      <xdr:nvCxnSpPr>
        <xdr:cNvPr id="798" name="直線コネクタ 797"/>
        <xdr:cNvCxnSpPr/>
      </xdr:nvCxnSpPr>
      <xdr:spPr>
        <a:xfrm>
          <a:off x="20434300" y="10205514"/>
          <a:ext cx="889000" cy="8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150654</xdr:rowOff>
    </xdr:from>
    <xdr:to>
      <xdr:col>112</xdr:col>
      <xdr:colOff>38100</xdr:colOff>
      <xdr:row>59</xdr:row>
      <xdr:rowOff>80804</xdr:rowOff>
    </xdr:to>
    <xdr:sp macro="" textlink="">
      <xdr:nvSpPr>
        <xdr:cNvPr id="799" name="フローチャート: 判断 798"/>
        <xdr:cNvSpPr/>
      </xdr:nvSpPr>
      <xdr:spPr>
        <a:xfrm>
          <a:off x="21272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97331</xdr:rowOff>
    </xdr:from>
    <xdr:ext cx="469744" cy="259045"/>
    <xdr:sp macro="" textlink="">
      <xdr:nvSpPr>
        <xdr:cNvPr id="800" name="テキスト ボックス 799"/>
        <xdr:cNvSpPr txBox="1"/>
      </xdr:nvSpPr>
      <xdr:spPr>
        <a:xfrm>
          <a:off x="21088428" y="986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89964</xdr:rowOff>
    </xdr:from>
    <xdr:to>
      <xdr:col>107</xdr:col>
      <xdr:colOff>50800</xdr:colOff>
      <xdr:row>59</xdr:row>
      <xdr:rowOff>98878</xdr:rowOff>
    </xdr:to>
    <xdr:cxnSp macro="">
      <xdr:nvCxnSpPr>
        <xdr:cNvPr id="801" name="直線コネクタ 800"/>
        <xdr:cNvCxnSpPr/>
      </xdr:nvCxnSpPr>
      <xdr:spPr>
        <a:xfrm flipV="1">
          <a:off x="19545300" y="10205514"/>
          <a:ext cx="889000" cy="8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151602</xdr:rowOff>
    </xdr:from>
    <xdr:to>
      <xdr:col>107</xdr:col>
      <xdr:colOff>101600</xdr:colOff>
      <xdr:row>59</xdr:row>
      <xdr:rowOff>81752</xdr:rowOff>
    </xdr:to>
    <xdr:sp macro="" textlink="">
      <xdr:nvSpPr>
        <xdr:cNvPr id="802" name="フローチャート: 判断 801"/>
        <xdr:cNvSpPr/>
      </xdr:nvSpPr>
      <xdr:spPr>
        <a:xfrm>
          <a:off x="203835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98279</xdr:rowOff>
    </xdr:from>
    <xdr:ext cx="469744" cy="259045"/>
    <xdr:sp macro="" textlink="">
      <xdr:nvSpPr>
        <xdr:cNvPr id="803" name="テキスト ボックス 802"/>
        <xdr:cNvSpPr txBox="1"/>
      </xdr:nvSpPr>
      <xdr:spPr>
        <a:xfrm>
          <a:off x="20199428" y="987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65224</xdr:rowOff>
    </xdr:from>
    <xdr:to>
      <xdr:col>102</xdr:col>
      <xdr:colOff>165100</xdr:colOff>
      <xdr:row>58</xdr:row>
      <xdr:rowOff>166824</xdr:rowOff>
    </xdr:to>
    <xdr:sp macro="" textlink="">
      <xdr:nvSpPr>
        <xdr:cNvPr id="805" name="フローチャート: 判断 804"/>
        <xdr:cNvSpPr/>
      </xdr:nvSpPr>
      <xdr:spPr>
        <a:xfrm>
          <a:off x="194945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11901</xdr:rowOff>
    </xdr:from>
    <xdr:ext cx="469744" cy="259045"/>
    <xdr:sp macro="" textlink="">
      <xdr:nvSpPr>
        <xdr:cNvPr id="806" name="テキスト ボックス 805"/>
        <xdr:cNvSpPr txBox="1"/>
      </xdr:nvSpPr>
      <xdr:spPr>
        <a:xfrm>
          <a:off x="19310428" y="978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107808</xdr:rowOff>
    </xdr:from>
    <xdr:to>
      <xdr:col>98</xdr:col>
      <xdr:colOff>38100</xdr:colOff>
      <xdr:row>59</xdr:row>
      <xdr:rowOff>37958</xdr:rowOff>
    </xdr:to>
    <xdr:sp macro="" textlink="">
      <xdr:nvSpPr>
        <xdr:cNvPr id="807" name="フローチャート: 判断 806"/>
        <xdr:cNvSpPr/>
      </xdr:nvSpPr>
      <xdr:spPr>
        <a:xfrm>
          <a:off x="18605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54485</xdr:rowOff>
    </xdr:from>
    <xdr:ext cx="469744" cy="259045"/>
    <xdr:sp macro="" textlink="">
      <xdr:nvSpPr>
        <xdr:cNvPr id="808" name="テキスト ボックス 807"/>
        <xdr:cNvSpPr txBox="1"/>
      </xdr:nvSpPr>
      <xdr:spPr>
        <a:xfrm>
          <a:off x="18421428" y="98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5"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39164</xdr:rowOff>
    </xdr:from>
    <xdr:to>
      <xdr:col>107</xdr:col>
      <xdr:colOff>101600</xdr:colOff>
      <xdr:row>59</xdr:row>
      <xdr:rowOff>140764</xdr:rowOff>
    </xdr:to>
    <xdr:sp macro="" textlink="">
      <xdr:nvSpPr>
        <xdr:cNvPr id="818" name="楕円 817"/>
        <xdr:cNvSpPr/>
      </xdr:nvSpPr>
      <xdr:spPr>
        <a:xfrm>
          <a:off x="20383500" y="1015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131891</xdr:rowOff>
    </xdr:from>
    <xdr:ext cx="378565" cy="259045"/>
    <xdr:sp macro="" textlink="">
      <xdr:nvSpPr>
        <xdr:cNvPr id="819" name="テキスト ボックス 818"/>
        <xdr:cNvSpPr txBox="1"/>
      </xdr:nvSpPr>
      <xdr:spPr>
        <a:xfrm>
          <a:off x="20245017" y="10247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98079</xdr:rowOff>
    </xdr:from>
    <xdr:to>
      <xdr:col>116</xdr:col>
      <xdr:colOff>62864</xdr:colOff>
      <xdr:row>78</xdr:row>
      <xdr:rowOff>90353</xdr:rowOff>
    </xdr:to>
    <xdr:cxnSp macro="">
      <xdr:nvCxnSpPr>
        <xdr:cNvPr id="847" name="直線コネクタ 846"/>
        <xdr:cNvCxnSpPr/>
      </xdr:nvCxnSpPr>
      <xdr:spPr>
        <a:xfrm flipV="1">
          <a:off x="22159595" y="12271029"/>
          <a:ext cx="1269" cy="119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94180</xdr:rowOff>
    </xdr:from>
    <xdr:ext cx="534377" cy="259045"/>
    <xdr:sp macro="" textlink="">
      <xdr:nvSpPr>
        <xdr:cNvPr id="848" name="繰出金最小値テキスト"/>
        <xdr:cNvSpPr txBox="1"/>
      </xdr:nvSpPr>
      <xdr:spPr>
        <a:xfrm>
          <a:off x="22212300" y="1346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90353</xdr:rowOff>
    </xdr:from>
    <xdr:to>
      <xdr:col>116</xdr:col>
      <xdr:colOff>152400</xdr:colOff>
      <xdr:row>78</xdr:row>
      <xdr:rowOff>90353</xdr:rowOff>
    </xdr:to>
    <xdr:cxnSp macro="">
      <xdr:nvCxnSpPr>
        <xdr:cNvPr id="849" name="直線コネクタ 848"/>
        <xdr:cNvCxnSpPr/>
      </xdr:nvCxnSpPr>
      <xdr:spPr>
        <a:xfrm>
          <a:off x="22072600" y="1346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44756</xdr:rowOff>
    </xdr:from>
    <xdr:ext cx="599010" cy="259045"/>
    <xdr:sp macro="" textlink="">
      <xdr:nvSpPr>
        <xdr:cNvPr id="850" name="繰出金最大値テキスト"/>
        <xdr:cNvSpPr txBox="1"/>
      </xdr:nvSpPr>
      <xdr:spPr>
        <a:xfrm>
          <a:off x="22212300" y="1204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98079</xdr:rowOff>
    </xdr:from>
    <xdr:to>
      <xdr:col>116</xdr:col>
      <xdr:colOff>152400</xdr:colOff>
      <xdr:row>71</xdr:row>
      <xdr:rowOff>98079</xdr:rowOff>
    </xdr:to>
    <xdr:cxnSp macro="">
      <xdr:nvCxnSpPr>
        <xdr:cNvPr id="851" name="直線コネクタ 850"/>
        <xdr:cNvCxnSpPr/>
      </xdr:nvCxnSpPr>
      <xdr:spPr>
        <a:xfrm>
          <a:off x="22072600" y="12271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115926</xdr:rowOff>
    </xdr:from>
    <xdr:to>
      <xdr:col>116</xdr:col>
      <xdr:colOff>63500</xdr:colOff>
      <xdr:row>76</xdr:row>
      <xdr:rowOff>116460</xdr:rowOff>
    </xdr:to>
    <xdr:cxnSp macro="">
      <xdr:nvCxnSpPr>
        <xdr:cNvPr id="852" name="直線コネクタ 851"/>
        <xdr:cNvCxnSpPr/>
      </xdr:nvCxnSpPr>
      <xdr:spPr>
        <a:xfrm>
          <a:off x="21323300" y="13146126"/>
          <a:ext cx="8382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85176</xdr:rowOff>
    </xdr:from>
    <xdr:ext cx="534377" cy="259045"/>
    <xdr:sp macro="" textlink="">
      <xdr:nvSpPr>
        <xdr:cNvPr id="853" name="繰出金平均値テキスト"/>
        <xdr:cNvSpPr txBox="1"/>
      </xdr:nvSpPr>
      <xdr:spPr>
        <a:xfrm>
          <a:off x="22212300" y="12943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62299</xdr:rowOff>
    </xdr:from>
    <xdr:to>
      <xdr:col>116</xdr:col>
      <xdr:colOff>114300</xdr:colOff>
      <xdr:row>76</xdr:row>
      <xdr:rowOff>163899</xdr:rowOff>
    </xdr:to>
    <xdr:sp macro="" textlink="">
      <xdr:nvSpPr>
        <xdr:cNvPr id="854" name="フローチャート: 判断 853"/>
        <xdr:cNvSpPr/>
      </xdr:nvSpPr>
      <xdr:spPr>
        <a:xfrm>
          <a:off x="22110700" y="1309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115926</xdr:rowOff>
    </xdr:from>
    <xdr:to>
      <xdr:col>111</xdr:col>
      <xdr:colOff>177800</xdr:colOff>
      <xdr:row>76</xdr:row>
      <xdr:rowOff>126121</xdr:rowOff>
    </xdr:to>
    <xdr:cxnSp macro="">
      <xdr:nvCxnSpPr>
        <xdr:cNvPr id="855" name="直線コネクタ 854"/>
        <xdr:cNvCxnSpPr/>
      </xdr:nvCxnSpPr>
      <xdr:spPr>
        <a:xfrm flipV="1">
          <a:off x="20434300" y="13146126"/>
          <a:ext cx="889000" cy="1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57635</xdr:rowOff>
    </xdr:from>
    <xdr:to>
      <xdr:col>112</xdr:col>
      <xdr:colOff>38100</xdr:colOff>
      <xdr:row>76</xdr:row>
      <xdr:rowOff>159235</xdr:rowOff>
    </xdr:to>
    <xdr:sp macro="" textlink="">
      <xdr:nvSpPr>
        <xdr:cNvPr id="856" name="フローチャート: 判断 855"/>
        <xdr:cNvSpPr/>
      </xdr:nvSpPr>
      <xdr:spPr>
        <a:xfrm>
          <a:off x="21272500" y="1308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4312</xdr:rowOff>
    </xdr:from>
    <xdr:ext cx="534377" cy="259045"/>
    <xdr:sp macro="" textlink="">
      <xdr:nvSpPr>
        <xdr:cNvPr id="857" name="テキスト ボックス 856"/>
        <xdr:cNvSpPr txBox="1"/>
      </xdr:nvSpPr>
      <xdr:spPr>
        <a:xfrm>
          <a:off x="21056111" y="1286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126121</xdr:rowOff>
    </xdr:from>
    <xdr:to>
      <xdr:col>107</xdr:col>
      <xdr:colOff>50800</xdr:colOff>
      <xdr:row>76</xdr:row>
      <xdr:rowOff>139219</xdr:rowOff>
    </xdr:to>
    <xdr:cxnSp macro="">
      <xdr:nvCxnSpPr>
        <xdr:cNvPr id="858" name="直線コネクタ 857"/>
        <xdr:cNvCxnSpPr/>
      </xdr:nvCxnSpPr>
      <xdr:spPr>
        <a:xfrm flipV="1">
          <a:off x="19545300" y="13156321"/>
          <a:ext cx="889000" cy="1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66109</xdr:rowOff>
    </xdr:from>
    <xdr:to>
      <xdr:col>107</xdr:col>
      <xdr:colOff>101600</xdr:colOff>
      <xdr:row>76</xdr:row>
      <xdr:rowOff>167709</xdr:rowOff>
    </xdr:to>
    <xdr:sp macro="" textlink="">
      <xdr:nvSpPr>
        <xdr:cNvPr id="859" name="フローチャート: 判断 858"/>
        <xdr:cNvSpPr/>
      </xdr:nvSpPr>
      <xdr:spPr>
        <a:xfrm>
          <a:off x="203835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12785</xdr:rowOff>
    </xdr:from>
    <xdr:ext cx="534377" cy="259045"/>
    <xdr:sp macro="" textlink="">
      <xdr:nvSpPr>
        <xdr:cNvPr id="860" name="テキスト ボックス 859"/>
        <xdr:cNvSpPr txBox="1"/>
      </xdr:nvSpPr>
      <xdr:spPr>
        <a:xfrm>
          <a:off x="20167111" y="1287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72537</xdr:rowOff>
    </xdr:from>
    <xdr:to>
      <xdr:col>102</xdr:col>
      <xdr:colOff>114300</xdr:colOff>
      <xdr:row>76</xdr:row>
      <xdr:rowOff>139219</xdr:rowOff>
    </xdr:to>
    <xdr:cxnSp macro="">
      <xdr:nvCxnSpPr>
        <xdr:cNvPr id="861" name="直線コネクタ 860"/>
        <xdr:cNvCxnSpPr/>
      </xdr:nvCxnSpPr>
      <xdr:spPr>
        <a:xfrm>
          <a:off x="18656300" y="13102737"/>
          <a:ext cx="889000" cy="6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4814</xdr:rowOff>
    </xdr:from>
    <xdr:to>
      <xdr:col>102</xdr:col>
      <xdr:colOff>165100</xdr:colOff>
      <xdr:row>76</xdr:row>
      <xdr:rowOff>106414</xdr:rowOff>
    </xdr:to>
    <xdr:sp macro="" textlink="">
      <xdr:nvSpPr>
        <xdr:cNvPr id="862" name="フローチャート: 判断 861"/>
        <xdr:cNvSpPr/>
      </xdr:nvSpPr>
      <xdr:spPr>
        <a:xfrm>
          <a:off x="19494500" y="130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122941</xdr:rowOff>
    </xdr:from>
    <xdr:ext cx="534377" cy="259045"/>
    <xdr:sp macro="" textlink="">
      <xdr:nvSpPr>
        <xdr:cNvPr id="863" name="テキスト ボックス 862"/>
        <xdr:cNvSpPr txBox="1"/>
      </xdr:nvSpPr>
      <xdr:spPr>
        <a:xfrm>
          <a:off x="19278111" y="1281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41335</xdr:rowOff>
    </xdr:from>
    <xdr:to>
      <xdr:col>98</xdr:col>
      <xdr:colOff>38100</xdr:colOff>
      <xdr:row>76</xdr:row>
      <xdr:rowOff>142935</xdr:rowOff>
    </xdr:to>
    <xdr:sp macro="" textlink="">
      <xdr:nvSpPr>
        <xdr:cNvPr id="864" name="フローチャート: 判断 863"/>
        <xdr:cNvSpPr/>
      </xdr:nvSpPr>
      <xdr:spPr>
        <a:xfrm>
          <a:off x="18605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134062</xdr:rowOff>
    </xdr:from>
    <xdr:ext cx="534377" cy="259045"/>
    <xdr:sp macro="" textlink="">
      <xdr:nvSpPr>
        <xdr:cNvPr id="865" name="テキスト ボックス 864"/>
        <xdr:cNvSpPr txBox="1"/>
      </xdr:nvSpPr>
      <xdr:spPr>
        <a:xfrm>
          <a:off x="18389111" y="1316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65660</xdr:rowOff>
    </xdr:from>
    <xdr:to>
      <xdr:col>116</xdr:col>
      <xdr:colOff>114300</xdr:colOff>
      <xdr:row>76</xdr:row>
      <xdr:rowOff>167260</xdr:rowOff>
    </xdr:to>
    <xdr:sp macro="" textlink="">
      <xdr:nvSpPr>
        <xdr:cNvPr id="871" name="楕円 870"/>
        <xdr:cNvSpPr/>
      </xdr:nvSpPr>
      <xdr:spPr>
        <a:xfrm>
          <a:off x="22110700" y="1309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44087</xdr:rowOff>
    </xdr:from>
    <xdr:ext cx="534377" cy="259045"/>
    <xdr:sp macro="" textlink="">
      <xdr:nvSpPr>
        <xdr:cNvPr id="872" name="繰出金該当値テキスト"/>
        <xdr:cNvSpPr txBox="1"/>
      </xdr:nvSpPr>
      <xdr:spPr>
        <a:xfrm>
          <a:off x="22212300" y="1307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65126</xdr:rowOff>
    </xdr:from>
    <xdr:to>
      <xdr:col>112</xdr:col>
      <xdr:colOff>38100</xdr:colOff>
      <xdr:row>76</xdr:row>
      <xdr:rowOff>166726</xdr:rowOff>
    </xdr:to>
    <xdr:sp macro="" textlink="">
      <xdr:nvSpPr>
        <xdr:cNvPr id="873" name="楕円 872"/>
        <xdr:cNvSpPr/>
      </xdr:nvSpPr>
      <xdr:spPr>
        <a:xfrm>
          <a:off x="21272500" y="1309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157853</xdr:rowOff>
    </xdr:from>
    <xdr:ext cx="534377" cy="259045"/>
    <xdr:sp macro="" textlink="">
      <xdr:nvSpPr>
        <xdr:cNvPr id="874" name="テキスト ボックス 873"/>
        <xdr:cNvSpPr txBox="1"/>
      </xdr:nvSpPr>
      <xdr:spPr>
        <a:xfrm>
          <a:off x="21056111" y="1318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75321</xdr:rowOff>
    </xdr:from>
    <xdr:to>
      <xdr:col>107</xdr:col>
      <xdr:colOff>101600</xdr:colOff>
      <xdr:row>77</xdr:row>
      <xdr:rowOff>5471</xdr:rowOff>
    </xdr:to>
    <xdr:sp macro="" textlink="">
      <xdr:nvSpPr>
        <xdr:cNvPr id="875" name="楕円 874"/>
        <xdr:cNvSpPr/>
      </xdr:nvSpPr>
      <xdr:spPr>
        <a:xfrm>
          <a:off x="20383500" y="1310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168048</xdr:rowOff>
    </xdr:from>
    <xdr:ext cx="534377" cy="259045"/>
    <xdr:sp macro="" textlink="">
      <xdr:nvSpPr>
        <xdr:cNvPr id="876" name="テキスト ボックス 875"/>
        <xdr:cNvSpPr txBox="1"/>
      </xdr:nvSpPr>
      <xdr:spPr>
        <a:xfrm>
          <a:off x="20167111" y="1319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88419</xdr:rowOff>
    </xdr:from>
    <xdr:to>
      <xdr:col>102</xdr:col>
      <xdr:colOff>165100</xdr:colOff>
      <xdr:row>77</xdr:row>
      <xdr:rowOff>18569</xdr:rowOff>
    </xdr:to>
    <xdr:sp macro="" textlink="">
      <xdr:nvSpPr>
        <xdr:cNvPr id="877" name="楕円 876"/>
        <xdr:cNvSpPr/>
      </xdr:nvSpPr>
      <xdr:spPr>
        <a:xfrm>
          <a:off x="19494500" y="1311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9696</xdr:rowOff>
    </xdr:from>
    <xdr:ext cx="534377" cy="259045"/>
    <xdr:sp macro="" textlink="">
      <xdr:nvSpPr>
        <xdr:cNvPr id="878" name="テキスト ボックス 877"/>
        <xdr:cNvSpPr txBox="1"/>
      </xdr:nvSpPr>
      <xdr:spPr>
        <a:xfrm>
          <a:off x="19278111" y="1321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21737</xdr:rowOff>
    </xdr:from>
    <xdr:to>
      <xdr:col>98</xdr:col>
      <xdr:colOff>38100</xdr:colOff>
      <xdr:row>76</xdr:row>
      <xdr:rowOff>123337</xdr:rowOff>
    </xdr:to>
    <xdr:sp macro="" textlink="">
      <xdr:nvSpPr>
        <xdr:cNvPr id="879" name="楕円 878"/>
        <xdr:cNvSpPr/>
      </xdr:nvSpPr>
      <xdr:spPr>
        <a:xfrm>
          <a:off x="18605500" y="1305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139864</xdr:rowOff>
    </xdr:from>
    <xdr:ext cx="534377" cy="259045"/>
    <xdr:sp macro="" textlink="">
      <xdr:nvSpPr>
        <xdr:cNvPr id="880" name="テキスト ボックス 879"/>
        <xdr:cNvSpPr txBox="1"/>
      </xdr:nvSpPr>
      <xdr:spPr>
        <a:xfrm>
          <a:off x="18389111" y="1282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94" name="テキスト ボックス 893"/>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6" name="テキスト ボックス 895"/>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8" name="テキスト ボックス 897"/>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900" name="テキスト ボックス 899"/>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9" name="フローチャート: 判断 918"/>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0" name="テキスト ボックス 919"/>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50800</xdr:rowOff>
    </xdr:from>
    <xdr:to>
      <xdr:col>98</xdr:col>
      <xdr:colOff>38100</xdr:colOff>
      <xdr:row>90</xdr:row>
      <xdr:rowOff>152400</xdr:rowOff>
    </xdr:to>
    <xdr:sp macro="" textlink="">
      <xdr:nvSpPr>
        <xdr:cNvPr id="921" name="フローチャート: 判断 920"/>
        <xdr:cNvSpPr/>
      </xdr:nvSpPr>
      <xdr:spPr>
        <a:xfrm>
          <a:off x="18605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168927</xdr:rowOff>
    </xdr:from>
    <xdr:ext cx="313932" cy="259045"/>
    <xdr:sp macro="" textlink="">
      <xdr:nvSpPr>
        <xdr:cNvPr id="922" name="テキスト ボックス 921"/>
        <xdr:cNvSpPr txBox="1"/>
      </xdr:nvSpPr>
      <xdr:spPr>
        <a:xfrm>
          <a:off x="18499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5" name="テキスト ボックス 934"/>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位以内に入ったものが、災害復旧事業費、</a:t>
          </a:r>
          <a:r>
            <a:rPr kumimoji="1" lang="ja-JP" altLang="en-US" sz="1100">
              <a:solidFill>
                <a:schemeClr val="dk1"/>
              </a:solidFill>
              <a:effectLst/>
              <a:latin typeface="+mn-lt"/>
              <a:ea typeface="+mn-ea"/>
              <a:cs typeface="+mn-cs"/>
            </a:rPr>
            <a:t>普通建設事業費、</a:t>
          </a:r>
          <a:r>
            <a:rPr kumimoji="1" lang="ja-JP" altLang="ja-JP" sz="1100">
              <a:solidFill>
                <a:schemeClr val="dk1"/>
              </a:solidFill>
              <a:effectLst/>
              <a:latin typeface="+mn-lt"/>
              <a:ea typeface="+mn-ea"/>
              <a:cs typeface="+mn-cs"/>
            </a:rPr>
            <a:t>扶助費である。</a:t>
          </a:r>
          <a:endParaRPr lang="ja-JP" altLang="ja-JP" sz="1400">
            <a:effectLst/>
          </a:endParaRPr>
        </a:p>
        <a:p>
          <a:r>
            <a:rPr kumimoji="1" lang="ja-JP" altLang="ja-JP" sz="1100">
              <a:solidFill>
                <a:schemeClr val="dk1"/>
              </a:solidFill>
              <a:effectLst/>
              <a:latin typeface="+mn-lt"/>
              <a:ea typeface="+mn-ea"/>
              <a:cs typeface="+mn-cs"/>
            </a:rPr>
            <a:t>　災害復旧事業費については、平成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月に発生した熊本地震及び</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月に発生した豪雨災害に係る各種復旧事業を</a:t>
          </a:r>
          <a:r>
            <a:rPr kumimoji="1" lang="ja-JP" altLang="en-US" sz="1100">
              <a:solidFill>
                <a:schemeClr val="dk1"/>
              </a:solidFill>
              <a:effectLst/>
              <a:latin typeface="+mn-lt"/>
              <a:ea typeface="+mn-ea"/>
              <a:cs typeface="+mn-cs"/>
            </a:rPr>
            <a:t>実施しており、前年度と比較すると</a:t>
          </a:r>
          <a:r>
            <a:rPr kumimoji="1" lang="en-US" altLang="ja-JP" sz="1100">
              <a:solidFill>
                <a:schemeClr val="dk1"/>
              </a:solidFill>
              <a:effectLst/>
              <a:latin typeface="+mn-lt"/>
              <a:ea typeface="+mn-ea"/>
              <a:cs typeface="+mn-cs"/>
            </a:rPr>
            <a:t>7,175</a:t>
          </a:r>
          <a:r>
            <a:rPr kumimoji="1" lang="ja-JP" altLang="en-US" sz="1100">
              <a:solidFill>
                <a:schemeClr val="dk1"/>
              </a:solidFill>
              <a:effectLst/>
              <a:latin typeface="+mn-lt"/>
              <a:ea typeface="+mn-ea"/>
              <a:cs typeface="+mn-cs"/>
            </a:rPr>
            <a:t>円減少しているものの震災前と比べると約</a:t>
          </a:r>
          <a:r>
            <a:rPr kumimoji="1" lang="en-US" altLang="ja-JP" sz="1100">
              <a:solidFill>
                <a:schemeClr val="dk1"/>
              </a:solidFill>
              <a:effectLst/>
              <a:latin typeface="+mn-lt"/>
              <a:ea typeface="+mn-ea"/>
              <a:cs typeface="+mn-cs"/>
            </a:rPr>
            <a:t>31</a:t>
          </a:r>
          <a:r>
            <a:rPr kumimoji="1" lang="ja-JP" altLang="en-US" sz="1100">
              <a:solidFill>
                <a:schemeClr val="dk1"/>
              </a:solidFill>
              <a:effectLst/>
              <a:latin typeface="+mn-lt"/>
              <a:ea typeface="+mn-ea"/>
              <a:cs typeface="+mn-cs"/>
            </a:rPr>
            <a:t>倍となっており、類似団体内順位も</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位と高順位を水位している。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普通建設事業費については、震災関連事業としての災害公営住宅建設事業、子育て支援住宅建設事業、施設の老朽化に伴う公営住宅建替事業を実施しているため増加しており、前回よりも順位も上がっている。</a:t>
          </a:r>
          <a:endParaRPr lang="ja-JP" altLang="ja-JP" sz="1400">
            <a:effectLst/>
          </a:endParaRPr>
        </a:p>
        <a:p>
          <a:r>
            <a:rPr kumimoji="1" lang="ja-JP" altLang="ja-JP" sz="1100">
              <a:solidFill>
                <a:schemeClr val="dk1"/>
              </a:solidFill>
              <a:effectLst/>
              <a:latin typeface="+mn-lt"/>
              <a:ea typeface="+mn-ea"/>
              <a:cs typeface="+mn-cs"/>
            </a:rPr>
            <a:t>　扶助費については、</a:t>
          </a:r>
          <a:r>
            <a:rPr kumimoji="1" lang="ja-JP" altLang="en-US" sz="1100">
              <a:solidFill>
                <a:schemeClr val="dk1"/>
              </a:solidFill>
              <a:effectLst/>
              <a:latin typeface="+mn-lt"/>
              <a:ea typeface="+mn-ea"/>
              <a:cs typeface="+mn-cs"/>
            </a:rPr>
            <a:t>臨時福祉給付金の減により減少しているものの、類似団体内順位については４位と前年度と同じく高い順位となっている。</a:t>
          </a:r>
          <a:endParaRPr lang="ja-JP" altLang="ja-JP" sz="1400">
            <a:effectLst/>
          </a:endParaRPr>
        </a:p>
        <a:p>
          <a:r>
            <a:rPr kumimoji="1" lang="ja-JP" altLang="ja-JP" sz="1100">
              <a:solidFill>
                <a:schemeClr val="dk1"/>
              </a:solidFill>
              <a:effectLst/>
              <a:latin typeface="+mn-lt"/>
              <a:ea typeface="+mn-ea"/>
              <a:cs typeface="+mn-cs"/>
            </a:rPr>
            <a:t>　災害関連事業に係る経費については、いずれも復旧完了後は減少するが、扶助費については、今後増加していくことが予測されるため、福祉・医療・介護が連携した対策を行うことで経費削減に努める。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熊本県甲佐町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10,654
10,590
57.93
10,139,794
9,320,131
691,258
3,421,960
10,204,610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123698</xdr:rowOff>
    </xdr:from>
    <xdr:to>
      <xdr:col>24</xdr:col>
      <xdr:colOff>62865</xdr:colOff>
      <xdr:row>38</xdr:row>
      <xdr:rowOff>42545</xdr:rowOff>
    </xdr:to>
    <xdr:cxnSp macro="">
      <xdr:nvCxnSpPr>
        <xdr:cNvPr id="56" name="直線コネクタ 55"/>
        <xdr:cNvCxnSpPr/>
      </xdr:nvCxnSpPr>
      <xdr:spPr>
        <a:xfrm flipV="1">
          <a:off x="4633595" y="5438648"/>
          <a:ext cx="1270" cy="1118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46372</xdr:rowOff>
    </xdr:from>
    <xdr:ext cx="469744" cy="259045"/>
    <xdr:sp macro="" textlink="">
      <xdr:nvSpPr>
        <xdr:cNvPr id="57" name="議会費最小値テキスト"/>
        <xdr:cNvSpPr txBox="1"/>
      </xdr:nvSpPr>
      <xdr:spPr>
        <a:xfrm>
          <a:off x="4686300" y="656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42545</xdr:rowOff>
    </xdr:from>
    <xdr:to>
      <xdr:col>24</xdr:col>
      <xdr:colOff>152400</xdr:colOff>
      <xdr:row>38</xdr:row>
      <xdr:rowOff>42545</xdr:rowOff>
    </xdr:to>
    <xdr:cxnSp macro="">
      <xdr:nvCxnSpPr>
        <xdr:cNvPr id="58" name="直線コネクタ 57"/>
        <xdr:cNvCxnSpPr/>
      </xdr:nvCxnSpPr>
      <xdr:spPr>
        <a:xfrm>
          <a:off x="4546600" y="655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70375</xdr:rowOff>
    </xdr:from>
    <xdr:ext cx="534377" cy="259045"/>
    <xdr:sp macro="" textlink="">
      <xdr:nvSpPr>
        <xdr:cNvPr id="59" name="議会費最大値テキスト"/>
        <xdr:cNvSpPr txBox="1"/>
      </xdr:nvSpPr>
      <xdr:spPr>
        <a:xfrm>
          <a:off x="4686300" y="521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123698</xdr:rowOff>
    </xdr:from>
    <xdr:to>
      <xdr:col>24</xdr:col>
      <xdr:colOff>152400</xdr:colOff>
      <xdr:row>31</xdr:row>
      <xdr:rowOff>123698</xdr:rowOff>
    </xdr:to>
    <xdr:cxnSp macro="">
      <xdr:nvCxnSpPr>
        <xdr:cNvPr id="60" name="直線コネクタ 59"/>
        <xdr:cNvCxnSpPr/>
      </xdr:nvCxnSpPr>
      <xdr:spPr>
        <a:xfrm>
          <a:off x="4546600" y="5438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97599</xdr:rowOff>
    </xdr:from>
    <xdr:to>
      <xdr:col>24</xdr:col>
      <xdr:colOff>63500</xdr:colOff>
      <xdr:row>35</xdr:row>
      <xdr:rowOff>100076</xdr:rowOff>
    </xdr:to>
    <xdr:cxnSp macro="">
      <xdr:nvCxnSpPr>
        <xdr:cNvPr id="61" name="直線コネクタ 60"/>
        <xdr:cNvCxnSpPr/>
      </xdr:nvCxnSpPr>
      <xdr:spPr>
        <a:xfrm>
          <a:off x="3797300" y="6098349"/>
          <a:ext cx="8382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94568</xdr:rowOff>
    </xdr:from>
    <xdr:ext cx="469744" cy="259045"/>
    <xdr:sp macro="" textlink="">
      <xdr:nvSpPr>
        <xdr:cNvPr id="62" name="議会費平均値テキスト"/>
        <xdr:cNvSpPr txBox="1"/>
      </xdr:nvSpPr>
      <xdr:spPr>
        <a:xfrm>
          <a:off x="4686300" y="60953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116141</xdr:rowOff>
    </xdr:from>
    <xdr:to>
      <xdr:col>24</xdr:col>
      <xdr:colOff>114300</xdr:colOff>
      <xdr:row>36</xdr:row>
      <xdr:rowOff>46291</xdr:rowOff>
    </xdr:to>
    <xdr:sp macro="" textlink="">
      <xdr:nvSpPr>
        <xdr:cNvPr id="63" name="フローチャート: 判断 62"/>
        <xdr:cNvSpPr/>
      </xdr:nvSpPr>
      <xdr:spPr>
        <a:xfrm>
          <a:off x="45847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97599</xdr:rowOff>
    </xdr:from>
    <xdr:to>
      <xdr:col>19</xdr:col>
      <xdr:colOff>177800</xdr:colOff>
      <xdr:row>35</xdr:row>
      <xdr:rowOff>128841</xdr:rowOff>
    </xdr:to>
    <xdr:cxnSp macro="">
      <xdr:nvCxnSpPr>
        <xdr:cNvPr id="64" name="直線コネクタ 63"/>
        <xdr:cNvCxnSpPr/>
      </xdr:nvCxnSpPr>
      <xdr:spPr>
        <a:xfrm flipV="1">
          <a:off x="2908300" y="6098349"/>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153670</xdr:rowOff>
    </xdr:from>
    <xdr:to>
      <xdr:col>20</xdr:col>
      <xdr:colOff>38100</xdr:colOff>
      <xdr:row>36</xdr:row>
      <xdr:rowOff>83820</xdr:rowOff>
    </xdr:to>
    <xdr:sp macro="" textlink="">
      <xdr:nvSpPr>
        <xdr:cNvPr id="65" name="フローチャート: 判断 64"/>
        <xdr:cNvSpPr/>
      </xdr:nvSpPr>
      <xdr:spPr>
        <a:xfrm>
          <a:off x="3746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74947</xdr:rowOff>
    </xdr:from>
    <xdr:ext cx="469744" cy="259045"/>
    <xdr:sp macro="" textlink="">
      <xdr:nvSpPr>
        <xdr:cNvPr id="66" name="テキスト ボックス 65"/>
        <xdr:cNvSpPr txBox="1"/>
      </xdr:nvSpPr>
      <xdr:spPr>
        <a:xfrm>
          <a:off x="3562428"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170942</xdr:rowOff>
    </xdr:from>
    <xdr:to>
      <xdr:col>15</xdr:col>
      <xdr:colOff>50800</xdr:colOff>
      <xdr:row>35</xdr:row>
      <xdr:rowOff>128841</xdr:rowOff>
    </xdr:to>
    <xdr:cxnSp macro="">
      <xdr:nvCxnSpPr>
        <xdr:cNvPr id="67" name="直線コネクタ 66"/>
        <xdr:cNvCxnSpPr/>
      </xdr:nvCxnSpPr>
      <xdr:spPr>
        <a:xfrm>
          <a:off x="2019300" y="6000242"/>
          <a:ext cx="889000" cy="12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161290</xdr:rowOff>
    </xdr:from>
    <xdr:to>
      <xdr:col>15</xdr:col>
      <xdr:colOff>101600</xdr:colOff>
      <xdr:row>36</xdr:row>
      <xdr:rowOff>91440</xdr:rowOff>
    </xdr:to>
    <xdr:sp macro="" textlink="">
      <xdr:nvSpPr>
        <xdr:cNvPr id="68" name="フローチャート: 判断 67"/>
        <xdr:cNvSpPr/>
      </xdr:nvSpPr>
      <xdr:spPr>
        <a:xfrm>
          <a:off x="2857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82567</xdr:rowOff>
    </xdr:from>
    <xdr:ext cx="469744" cy="259045"/>
    <xdr:sp macro="" textlink="">
      <xdr:nvSpPr>
        <xdr:cNvPr id="69" name="テキスト ボックス 68"/>
        <xdr:cNvSpPr txBox="1"/>
      </xdr:nvSpPr>
      <xdr:spPr>
        <a:xfrm>
          <a:off x="2673428"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170942</xdr:rowOff>
    </xdr:from>
    <xdr:to>
      <xdr:col>10</xdr:col>
      <xdr:colOff>114300</xdr:colOff>
      <xdr:row>35</xdr:row>
      <xdr:rowOff>97218</xdr:rowOff>
    </xdr:to>
    <xdr:cxnSp macro="">
      <xdr:nvCxnSpPr>
        <xdr:cNvPr id="70" name="直線コネクタ 69"/>
        <xdr:cNvCxnSpPr/>
      </xdr:nvCxnSpPr>
      <xdr:spPr>
        <a:xfrm flipV="1">
          <a:off x="1130300" y="6000242"/>
          <a:ext cx="889000" cy="9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91567</xdr:rowOff>
    </xdr:from>
    <xdr:to>
      <xdr:col>10</xdr:col>
      <xdr:colOff>165100</xdr:colOff>
      <xdr:row>36</xdr:row>
      <xdr:rowOff>21717</xdr:rowOff>
    </xdr:to>
    <xdr:sp macro="" textlink="">
      <xdr:nvSpPr>
        <xdr:cNvPr id="71" name="フローチャート: 判断 70"/>
        <xdr:cNvSpPr/>
      </xdr:nvSpPr>
      <xdr:spPr>
        <a:xfrm>
          <a:off x="1968500" y="609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12844</xdr:rowOff>
    </xdr:from>
    <xdr:ext cx="469744" cy="259045"/>
    <xdr:sp macro="" textlink="">
      <xdr:nvSpPr>
        <xdr:cNvPr id="72" name="テキスト ボックス 71"/>
        <xdr:cNvSpPr txBox="1"/>
      </xdr:nvSpPr>
      <xdr:spPr>
        <a:xfrm>
          <a:off x="1784428" y="618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62611</xdr:rowOff>
    </xdr:from>
    <xdr:to>
      <xdr:col>6</xdr:col>
      <xdr:colOff>38100</xdr:colOff>
      <xdr:row>35</xdr:row>
      <xdr:rowOff>164211</xdr:rowOff>
    </xdr:to>
    <xdr:sp macro="" textlink="">
      <xdr:nvSpPr>
        <xdr:cNvPr id="73" name="フローチャート: 判断 72"/>
        <xdr:cNvSpPr/>
      </xdr:nvSpPr>
      <xdr:spPr>
        <a:xfrm>
          <a:off x="1079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155338</xdr:rowOff>
    </xdr:from>
    <xdr:ext cx="469744" cy="259045"/>
    <xdr:sp macro="" textlink="">
      <xdr:nvSpPr>
        <xdr:cNvPr id="74" name="テキスト ボックス 73"/>
        <xdr:cNvSpPr txBox="1"/>
      </xdr:nvSpPr>
      <xdr:spPr>
        <a:xfrm>
          <a:off x="895428" y="615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49276</xdr:rowOff>
    </xdr:from>
    <xdr:to>
      <xdr:col>24</xdr:col>
      <xdr:colOff>114300</xdr:colOff>
      <xdr:row>35</xdr:row>
      <xdr:rowOff>150876</xdr:rowOff>
    </xdr:to>
    <xdr:sp macro="" textlink="">
      <xdr:nvSpPr>
        <xdr:cNvPr id="80" name="楕円 79"/>
        <xdr:cNvSpPr/>
      </xdr:nvSpPr>
      <xdr:spPr>
        <a:xfrm>
          <a:off x="4584700" y="605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72153</xdr:rowOff>
    </xdr:from>
    <xdr:ext cx="469744" cy="259045"/>
    <xdr:sp macro="" textlink="">
      <xdr:nvSpPr>
        <xdr:cNvPr id="81" name="議会費該当値テキスト"/>
        <xdr:cNvSpPr txBox="1"/>
      </xdr:nvSpPr>
      <xdr:spPr>
        <a:xfrm>
          <a:off x="4686300" y="5901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46799</xdr:rowOff>
    </xdr:from>
    <xdr:to>
      <xdr:col>20</xdr:col>
      <xdr:colOff>38100</xdr:colOff>
      <xdr:row>35</xdr:row>
      <xdr:rowOff>148399</xdr:rowOff>
    </xdr:to>
    <xdr:sp macro="" textlink="">
      <xdr:nvSpPr>
        <xdr:cNvPr id="82" name="楕円 81"/>
        <xdr:cNvSpPr/>
      </xdr:nvSpPr>
      <xdr:spPr>
        <a:xfrm>
          <a:off x="3746500" y="604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164926</xdr:rowOff>
    </xdr:from>
    <xdr:ext cx="469744" cy="259045"/>
    <xdr:sp macro="" textlink="">
      <xdr:nvSpPr>
        <xdr:cNvPr id="83" name="テキスト ボックス 82"/>
        <xdr:cNvSpPr txBox="1"/>
      </xdr:nvSpPr>
      <xdr:spPr>
        <a:xfrm>
          <a:off x="3562428" y="582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78041</xdr:rowOff>
    </xdr:from>
    <xdr:to>
      <xdr:col>15</xdr:col>
      <xdr:colOff>101600</xdr:colOff>
      <xdr:row>36</xdr:row>
      <xdr:rowOff>8191</xdr:rowOff>
    </xdr:to>
    <xdr:sp macro="" textlink="">
      <xdr:nvSpPr>
        <xdr:cNvPr id="84" name="楕円 83"/>
        <xdr:cNvSpPr/>
      </xdr:nvSpPr>
      <xdr:spPr>
        <a:xfrm>
          <a:off x="2857500" y="607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24718</xdr:rowOff>
    </xdr:from>
    <xdr:ext cx="469744" cy="259045"/>
    <xdr:sp macro="" textlink="">
      <xdr:nvSpPr>
        <xdr:cNvPr id="85" name="テキスト ボックス 84"/>
        <xdr:cNvSpPr txBox="1"/>
      </xdr:nvSpPr>
      <xdr:spPr>
        <a:xfrm>
          <a:off x="2673428" y="5854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120142</xdr:rowOff>
    </xdr:from>
    <xdr:to>
      <xdr:col>10</xdr:col>
      <xdr:colOff>165100</xdr:colOff>
      <xdr:row>35</xdr:row>
      <xdr:rowOff>50292</xdr:rowOff>
    </xdr:to>
    <xdr:sp macro="" textlink="">
      <xdr:nvSpPr>
        <xdr:cNvPr id="86" name="楕円 85"/>
        <xdr:cNvSpPr/>
      </xdr:nvSpPr>
      <xdr:spPr>
        <a:xfrm>
          <a:off x="1968500" y="594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66819</xdr:rowOff>
    </xdr:from>
    <xdr:ext cx="469744" cy="259045"/>
    <xdr:sp macro="" textlink="">
      <xdr:nvSpPr>
        <xdr:cNvPr id="87" name="テキスト ボックス 86"/>
        <xdr:cNvSpPr txBox="1"/>
      </xdr:nvSpPr>
      <xdr:spPr>
        <a:xfrm>
          <a:off x="1784428" y="5724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46418</xdr:rowOff>
    </xdr:from>
    <xdr:to>
      <xdr:col>6</xdr:col>
      <xdr:colOff>38100</xdr:colOff>
      <xdr:row>35</xdr:row>
      <xdr:rowOff>148018</xdr:rowOff>
    </xdr:to>
    <xdr:sp macro="" textlink="">
      <xdr:nvSpPr>
        <xdr:cNvPr id="88" name="楕円 87"/>
        <xdr:cNvSpPr/>
      </xdr:nvSpPr>
      <xdr:spPr>
        <a:xfrm>
          <a:off x="1079500" y="604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164545</xdr:rowOff>
    </xdr:from>
    <xdr:ext cx="469744" cy="259045"/>
    <xdr:sp macro="" textlink="">
      <xdr:nvSpPr>
        <xdr:cNvPr id="89" name="テキスト ボックス 88"/>
        <xdr:cNvSpPr txBox="1"/>
      </xdr:nvSpPr>
      <xdr:spPr>
        <a:xfrm>
          <a:off x="895428" y="5822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0" name="直線コネクタ 99"/>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1" name="テキスト ボックス 100"/>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2" name="直線コネクタ 101"/>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3" name="テキスト ボックス 102"/>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4" name="直線コネクタ 103"/>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5" name="テキスト ボックス 104"/>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8" name="直線コネクタ 107"/>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9" name="テキスト ボックス 108"/>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0" name="直線コネクタ 109"/>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1" name="テキスト ボックス 110"/>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2" name="直線コネクタ 111"/>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3" name="テキスト ボックス 112"/>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135276</xdr:rowOff>
    </xdr:from>
    <xdr:to>
      <xdr:col>24</xdr:col>
      <xdr:colOff>62865</xdr:colOff>
      <xdr:row>59</xdr:row>
      <xdr:rowOff>16699</xdr:rowOff>
    </xdr:to>
    <xdr:cxnSp macro="">
      <xdr:nvCxnSpPr>
        <xdr:cNvPr id="117" name="直線コネクタ 116"/>
        <xdr:cNvCxnSpPr/>
      </xdr:nvCxnSpPr>
      <xdr:spPr>
        <a:xfrm flipV="1">
          <a:off x="4633595" y="8707776"/>
          <a:ext cx="1270" cy="142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20526</xdr:rowOff>
    </xdr:from>
    <xdr:ext cx="534377" cy="259045"/>
    <xdr:sp macro="" textlink="">
      <xdr:nvSpPr>
        <xdr:cNvPr id="118" name="総務費最小値テキスト"/>
        <xdr:cNvSpPr txBox="1"/>
      </xdr:nvSpPr>
      <xdr:spPr>
        <a:xfrm>
          <a:off x="4686300" y="1013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16699</xdr:rowOff>
    </xdr:from>
    <xdr:to>
      <xdr:col>24</xdr:col>
      <xdr:colOff>152400</xdr:colOff>
      <xdr:row>59</xdr:row>
      <xdr:rowOff>16699</xdr:rowOff>
    </xdr:to>
    <xdr:cxnSp macro="">
      <xdr:nvCxnSpPr>
        <xdr:cNvPr id="119" name="直線コネクタ 118"/>
        <xdr:cNvCxnSpPr/>
      </xdr:nvCxnSpPr>
      <xdr:spPr>
        <a:xfrm>
          <a:off x="4546600" y="1013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81953</xdr:rowOff>
    </xdr:from>
    <xdr:ext cx="599010" cy="259045"/>
    <xdr:sp macro="" textlink="">
      <xdr:nvSpPr>
        <xdr:cNvPr id="120" name="総務費最大値テキスト"/>
        <xdr:cNvSpPr txBox="1"/>
      </xdr:nvSpPr>
      <xdr:spPr>
        <a:xfrm>
          <a:off x="4686300" y="848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541,548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135276</xdr:rowOff>
    </xdr:from>
    <xdr:to>
      <xdr:col>24</xdr:col>
      <xdr:colOff>152400</xdr:colOff>
      <xdr:row>50</xdr:row>
      <xdr:rowOff>135276</xdr:rowOff>
    </xdr:to>
    <xdr:cxnSp macro="">
      <xdr:nvCxnSpPr>
        <xdr:cNvPr id="121" name="直線コネクタ 120"/>
        <xdr:cNvCxnSpPr/>
      </xdr:nvCxnSpPr>
      <xdr:spPr>
        <a:xfrm>
          <a:off x="4546600" y="870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1085</xdr:rowOff>
    </xdr:from>
    <xdr:to>
      <xdr:col>24</xdr:col>
      <xdr:colOff>63500</xdr:colOff>
      <xdr:row>58</xdr:row>
      <xdr:rowOff>45323</xdr:rowOff>
    </xdr:to>
    <xdr:cxnSp macro="">
      <xdr:nvCxnSpPr>
        <xdr:cNvPr id="122" name="直線コネクタ 121"/>
        <xdr:cNvCxnSpPr/>
      </xdr:nvCxnSpPr>
      <xdr:spPr>
        <a:xfrm flipV="1">
          <a:off x="3797300" y="9945185"/>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130625</xdr:rowOff>
    </xdr:from>
    <xdr:ext cx="599010" cy="259045"/>
    <xdr:sp macro="" textlink="">
      <xdr:nvSpPr>
        <xdr:cNvPr id="123" name="総務費平均値テキスト"/>
        <xdr:cNvSpPr txBox="1"/>
      </xdr:nvSpPr>
      <xdr:spPr>
        <a:xfrm>
          <a:off x="4686300" y="97318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107748</xdr:rowOff>
    </xdr:from>
    <xdr:to>
      <xdr:col>24</xdr:col>
      <xdr:colOff>114300</xdr:colOff>
      <xdr:row>58</xdr:row>
      <xdr:rowOff>37898</xdr:rowOff>
    </xdr:to>
    <xdr:sp macro="" textlink="">
      <xdr:nvSpPr>
        <xdr:cNvPr id="124" name="フローチャート: 判断 123"/>
        <xdr:cNvSpPr/>
      </xdr:nvSpPr>
      <xdr:spPr>
        <a:xfrm>
          <a:off x="4584700" y="988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45323</xdr:rowOff>
    </xdr:from>
    <xdr:to>
      <xdr:col>19</xdr:col>
      <xdr:colOff>177800</xdr:colOff>
      <xdr:row>58</xdr:row>
      <xdr:rowOff>64422</xdr:rowOff>
    </xdr:to>
    <xdr:cxnSp macro="">
      <xdr:nvCxnSpPr>
        <xdr:cNvPr id="125" name="直線コネクタ 124"/>
        <xdr:cNvCxnSpPr/>
      </xdr:nvCxnSpPr>
      <xdr:spPr>
        <a:xfrm flipV="1">
          <a:off x="2908300" y="9989423"/>
          <a:ext cx="889000" cy="1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126310</xdr:rowOff>
    </xdr:from>
    <xdr:to>
      <xdr:col>20</xdr:col>
      <xdr:colOff>38100</xdr:colOff>
      <xdr:row>58</xdr:row>
      <xdr:rowOff>56460</xdr:rowOff>
    </xdr:to>
    <xdr:sp macro="" textlink="">
      <xdr:nvSpPr>
        <xdr:cNvPr id="126" name="フローチャート: 判断 125"/>
        <xdr:cNvSpPr/>
      </xdr:nvSpPr>
      <xdr:spPr>
        <a:xfrm>
          <a:off x="3746500" y="98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72987</xdr:rowOff>
    </xdr:from>
    <xdr:ext cx="599010" cy="259045"/>
    <xdr:sp macro="" textlink="">
      <xdr:nvSpPr>
        <xdr:cNvPr id="127" name="テキスト ボックス 126"/>
        <xdr:cNvSpPr txBox="1"/>
      </xdr:nvSpPr>
      <xdr:spPr>
        <a:xfrm>
          <a:off x="3497795" y="96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64422</xdr:rowOff>
    </xdr:from>
    <xdr:to>
      <xdr:col>15</xdr:col>
      <xdr:colOff>50800</xdr:colOff>
      <xdr:row>58</xdr:row>
      <xdr:rowOff>113680</xdr:rowOff>
    </xdr:to>
    <xdr:cxnSp macro="">
      <xdr:nvCxnSpPr>
        <xdr:cNvPr id="128" name="直線コネクタ 127"/>
        <xdr:cNvCxnSpPr/>
      </xdr:nvCxnSpPr>
      <xdr:spPr>
        <a:xfrm flipV="1">
          <a:off x="2019300" y="10008522"/>
          <a:ext cx="889000" cy="4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154885</xdr:rowOff>
    </xdr:from>
    <xdr:to>
      <xdr:col>15</xdr:col>
      <xdr:colOff>101600</xdr:colOff>
      <xdr:row>58</xdr:row>
      <xdr:rowOff>85035</xdr:rowOff>
    </xdr:to>
    <xdr:sp macro="" textlink="">
      <xdr:nvSpPr>
        <xdr:cNvPr id="129" name="フローチャート: 判断 128"/>
        <xdr:cNvSpPr/>
      </xdr:nvSpPr>
      <xdr:spPr>
        <a:xfrm>
          <a:off x="2857500" y="992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101562</xdr:rowOff>
    </xdr:from>
    <xdr:ext cx="534377" cy="259045"/>
    <xdr:sp macro="" textlink="">
      <xdr:nvSpPr>
        <xdr:cNvPr id="130" name="テキスト ボックス 129"/>
        <xdr:cNvSpPr txBox="1"/>
      </xdr:nvSpPr>
      <xdr:spPr>
        <a:xfrm>
          <a:off x="2641111" y="970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113680</xdr:rowOff>
    </xdr:from>
    <xdr:to>
      <xdr:col>10</xdr:col>
      <xdr:colOff>114300</xdr:colOff>
      <xdr:row>58</xdr:row>
      <xdr:rowOff>120158</xdr:rowOff>
    </xdr:to>
    <xdr:cxnSp macro="">
      <xdr:nvCxnSpPr>
        <xdr:cNvPr id="131" name="直線コネクタ 130"/>
        <xdr:cNvCxnSpPr/>
      </xdr:nvCxnSpPr>
      <xdr:spPr>
        <a:xfrm flipV="1">
          <a:off x="1130300" y="10057780"/>
          <a:ext cx="889000" cy="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82431</xdr:rowOff>
    </xdr:from>
    <xdr:to>
      <xdr:col>10</xdr:col>
      <xdr:colOff>165100</xdr:colOff>
      <xdr:row>58</xdr:row>
      <xdr:rowOff>12581</xdr:rowOff>
    </xdr:to>
    <xdr:sp macro="" textlink="">
      <xdr:nvSpPr>
        <xdr:cNvPr id="132" name="フローチャート: 判断 131"/>
        <xdr:cNvSpPr/>
      </xdr:nvSpPr>
      <xdr:spPr>
        <a:xfrm>
          <a:off x="1968500" y="985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29108</xdr:rowOff>
    </xdr:from>
    <xdr:ext cx="599010" cy="259045"/>
    <xdr:sp macro="" textlink="">
      <xdr:nvSpPr>
        <xdr:cNvPr id="133" name="テキスト ボックス 132"/>
        <xdr:cNvSpPr txBox="1"/>
      </xdr:nvSpPr>
      <xdr:spPr>
        <a:xfrm>
          <a:off x="1719795" y="9630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150662</xdr:rowOff>
    </xdr:from>
    <xdr:to>
      <xdr:col>6</xdr:col>
      <xdr:colOff>38100</xdr:colOff>
      <xdr:row>57</xdr:row>
      <xdr:rowOff>80812</xdr:rowOff>
    </xdr:to>
    <xdr:sp macro="" textlink="">
      <xdr:nvSpPr>
        <xdr:cNvPr id="134" name="フローチャート: 判断 133"/>
        <xdr:cNvSpPr/>
      </xdr:nvSpPr>
      <xdr:spPr>
        <a:xfrm>
          <a:off x="1079500" y="975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97339</xdr:rowOff>
    </xdr:from>
    <xdr:ext cx="599010" cy="259045"/>
    <xdr:sp macro="" textlink="">
      <xdr:nvSpPr>
        <xdr:cNvPr id="135" name="テキスト ボックス 134"/>
        <xdr:cNvSpPr txBox="1"/>
      </xdr:nvSpPr>
      <xdr:spPr>
        <a:xfrm>
          <a:off x="830795" y="952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121735</xdr:rowOff>
    </xdr:from>
    <xdr:to>
      <xdr:col>24</xdr:col>
      <xdr:colOff>114300</xdr:colOff>
      <xdr:row>58</xdr:row>
      <xdr:rowOff>51885</xdr:rowOff>
    </xdr:to>
    <xdr:sp macro="" textlink="">
      <xdr:nvSpPr>
        <xdr:cNvPr id="141" name="楕円 140"/>
        <xdr:cNvSpPr/>
      </xdr:nvSpPr>
      <xdr:spPr>
        <a:xfrm>
          <a:off x="4584700" y="989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100162</xdr:rowOff>
    </xdr:from>
    <xdr:ext cx="599010" cy="259045"/>
    <xdr:sp macro="" textlink="">
      <xdr:nvSpPr>
        <xdr:cNvPr id="142" name="総務費該当値テキスト"/>
        <xdr:cNvSpPr txBox="1"/>
      </xdr:nvSpPr>
      <xdr:spPr>
        <a:xfrm>
          <a:off x="4686300" y="9872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165973</xdr:rowOff>
    </xdr:from>
    <xdr:to>
      <xdr:col>20</xdr:col>
      <xdr:colOff>38100</xdr:colOff>
      <xdr:row>58</xdr:row>
      <xdr:rowOff>96123</xdr:rowOff>
    </xdr:to>
    <xdr:sp macro="" textlink="">
      <xdr:nvSpPr>
        <xdr:cNvPr id="143" name="楕円 142"/>
        <xdr:cNvSpPr/>
      </xdr:nvSpPr>
      <xdr:spPr>
        <a:xfrm>
          <a:off x="3746500" y="993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87250</xdr:rowOff>
    </xdr:from>
    <xdr:ext cx="534377" cy="259045"/>
    <xdr:sp macro="" textlink="">
      <xdr:nvSpPr>
        <xdr:cNvPr id="144" name="テキスト ボックス 143"/>
        <xdr:cNvSpPr txBox="1"/>
      </xdr:nvSpPr>
      <xdr:spPr>
        <a:xfrm>
          <a:off x="3530111" y="1003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13622</xdr:rowOff>
    </xdr:from>
    <xdr:to>
      <xdr:col>15</xdr:col>
      <xdr:colOff>101600</xdr:colOff>
      <xdr:row>58</xdr:row>
      <xdr:rowOff>115222</xdr:rowOff>
    </xdr:to>
    <xdr:sp macro="" textlink="">
      <xdr:nvSpPr>
        <xdr:cNvPr id="145" name="楕円 144"/>
        <xdr:cNvSpPr/>
      </xdr:nvSpPr>
      <xdr:spPr>
        <a:xfrm>
          <a:off x="2857500" y="995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106349</xdr:rowOff>
    </xdr:from>
    <xdr:ext cx="534377" cy="259045"/>
    <xdr:sp macro="" textlink="">
      <xdr:nvSpPr>
        <xdr:cNvPr id="146" name="テキスト ボックス 145"/>
        <xdr:cNvSpPr txBox="1"/>
      </xdr:nvSpPr>
      <xdr:spPr>
        <a:xfrm>
          <a:off x="2641111" y="1005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62880</xdr:rowOff>
    </xdr:from>
    <xdr:to>
      <xdr:col>10</xdr:col>
      <xdr:colOff>165100</xdr:colOff>
      <xdr:row>58</xdr:row>
      <xdr:rowOff>164480</xdr:rowOff>
    </xdr:to>
    <xdr:sp macro="" textlink="">
      <xdr:nvSpPr>
        <xdr:cNvPr id="147" name="楕円 146"/>
        <xdr:cNvSpPr/>
      </xdr:nvSpPr>
      <xdr:spPr>
        <a:xfrm>
          <a:off x="1968500" y="100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155607</xdr:rowOff>
    </xdr:from>
    <xdr:ext cx="534377" cy="259045"/>
    <xdr:sp macro="" textlink="">
      <xdr:nvSpPr>
        <xdr:cNvPr id="148" name="テキスト ボックス 147"/>
        <xdr:cNvSpPr txBox="1"/>
      </xdr:nvSpPr>
      <xdr:spPr>
        <a:xfrm>
          <a:off x="1752111" y="1009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69358</xdr:rowOff>
    </xdr:from>
    <xdr:to>
      <xdr:col>6</xdr:col>
      <xdr:colOff>38100</xdr:colOff>
      <xdr:row>58</xdr:row>
      <xdr:rowOff>170958</xdr:rowOff>
    </xdr:to>
    <xdr:sp macro="" textlink="">
      <xdr:nvSpPr>
        <xdr:cNvPr id="149" name="楕円 148"/>
        <xdr:cNvSpPr/>
      </xdr:nvSpPr>
      <xdr:spPr>
        <a:xfrm>
          <a:off x="1079500" y="1001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162085</xdr:rowOff>
    </xdr:from>
    <xdr:ext cx="534377" cy="259045"/>
    <xdr:sp macro="" textlink="">
      <xdr:nvSpPr>
        <xdr:cNvPr id="150" name="テキスト ボックス 149"/>
        <xdr:cNvSpPr txBox="1"/>
      </xdr:nvSpPr>
      <xdr:spPr>
        <a:xfrm>
          <a:off x="863111" y="1010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32148</xdr:rowOff>
    </xdr:from>
    <xdr:to>
      <xdr:col>24</xdr:col>
      <xdr:colOff>62865</xdr:colOff>
      <xdr:row>78</xdr:row>
      <xdr:rowOff>84863</xdr:rowOff>
    </xdr:to>
    <xdr:cxnSp macro="">
      <xdr:nvCxnSpPr>
        <xdr:cNvPr id="173" name="直線コネクタ 172"/>
        <xdr:cNvCxnSpPr/>
      </xdr:nvCxnSpPr>
      <xdr:spPr>
        <a:xfrm flipV="1">
          <a:off x="4633595" y="12033648"/>
          <a:ext cx="1270" cy="142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88690</xdr:rowOff>
    </xdr:from>
    <xdr:ext cx="599010" cy="259045"/>
    <xdr:sp macro="" textlink="">
      <xdr:nvSpPr>
        <xdr:cNvPr id="174" name="民生費最小値テキスト"/>
        <xdr:cNvSpPr txBox="1"/>
      </xdr:nvSpPr>
      <xdr:spPr>
        <a:xfrm>
          <a:off x="4686300" y="1346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84863</xdr:rowOff>
    </xdr:from>
    <xdr:to>
      <xdr:col>24</xdr:col>
      <xdr:colOff>152400</xdr:colOff>
      <xdr:row>78</xdr:row>
      <xdr:rowOff>84863</xdr:rowOff>
    </xdr:to>
    <xdr:cxnSp macro="">
      <xdr:nvCxnSpPr>
        <xdr:cNvPr id="175" name="直線コネクタ 174"/>
        <xdr:cNvCxnSpPr/>
      </xdr:nvCxnSpPr>
      <xdr:spPr>
        <a:xfrm>
          <a:off x="4546600" y="13457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150275</xdr:rowOff>
    </xdr:from>
    <xdr:ext cx="599010" cy="259045"/>
    <xdr:sp macro="" textlink="">
      <xdr:nvSpPr>
        <xdr:cNvPr id="176" name="民生費最大値テキスト"/>
        <xdr:cNvSpPr txBox="1"/>
      </xdr:nvSpPr>
      <xdr:spPr>
        <a:xfrm>
          <a:off x="4686300" y="1180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32148</xdr:rowOff>
    </xdr:from>
    <xdr:to>
      <xdr:col>24</xdr:col>
      <xdr:colOff>152400</xdr:colOff>
      <xdr:row>70</xdr:row>
      <xdr:rowOff>32148</xdr:rowOff>
    </xdr:to>
    <xdr:cxnSp macro="">
      <xdr:nvCxnSpPr>
        <xdr:cNvPr id="177" name="直線コネクタ 176"/>
        <xdr:cNvCxnSpPr/>
      </xdr:nvCxnSpPr>
      <xdr:spPr>
        <a:xfrm>
          <a:off x="4546600" y="1203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60348</xdr:rowOff>
    </xdr:from>
    <xdr:to>
      <xdr:col>24</xdr:col>
      <xdr:colOff>63500</xdr:colOff>
      <xdr:row>73</xdr:row>
      <xdr:rowOff>89499</xdr:rowOff>
    </xdr:to>
    <xdr:cxnSp macro="">
      <xdr:nvCxnSpPr>
        <xdr:cNvPr id="178" name="直線コネクタ 177"/>
        <xdr:cNvCxnSpPr/>
      </xdr:nvCxnSpPr>
      <xdr:spPr>
        <a:xfrm>
          <a:off x="3797300" y="12576198"/>
          <a:ext cx="838200" cy="2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112535</xdr:rowOff>
    </xdr:from>
    <xdr:ext cx="599010" cy="259045"/>
    <xdr:sp macro="" textlink="">
      <xdr:nvSpPr>
        <xdr:cNvPr id="179" name="民生費平均値テキスト"/>
        <xdr:cNvSpPr txBox="1"/>
      </xdr:nvSpPr>
      <xdr:spPr>
        <a:xfrm>
          <a:off x="4686300" y="12971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134108</xdr:rowOff>
    </xdr:from>
    <xdr:to>
      <xdr:col>24</xdr:col>
      <xdr:colOff>114300</xdr:colOff>
      <xdr:row>76</xdr:row>
      <xdr:rowOff>64258</xdr:rowOff>
    </xdr:to>
    <xdr:sp macro="" textlink="">
      <xdr:nvSpPr>
        <xdr:cNvPr id="180" name="フローチャート: 判断 179"/>
        <xdr:cNvSpPr/>
      </xdr:nvSpPr>
      <xdr:spPr>
        <a:xfrm>
          <a:off x="4584700" y="1299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126834</xdr:rowOff>
    </xdr:from>
    <xdr:to>
      <xdr:col>19</xdr:col>
      <xdr:colOff>177800</xdr:colOff>
      <xdr:row>73</xdr:row>
      <xdr:rowOff>60348</xdr:rowOff>
    </xdr:to>
    <xdr:cxnSp macro="">
      <xdr:nvCxnSpPr>
        <xdr:cNvPr id="181" name="直線コネクタ 180"/>
        <xdr:cNvCxnSpPr/>
      </xdr:nvCxnSpPr>
      <xdr:spPr>
        <a:xfrm>
          <a:off x="2908300" y="12471234"/>
          <a:ext cx="889000" cy="10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137857</xdr:rowOff>
    </xdr:from>
    <xdr:to>
      <xdr:col>20</xdr:col>
      <xdr:colOff>38100</xdr:colOff>
      <xdr:row>76</xdr:row>
      <xdr:rowOff>68007</xdr:rowOff>
    </xdr:to>
    <xdr:sp macro="" textlink="">
      <xdr:nvSpPr>
        <xdr:cNvPr id="182" name="フローチャート: 判断 181"/>
        <xdr:cNvSpPr/>
      </xdr:nvSpPr>
      <xdr:spPr>
        <a:xfrm>
          <a:off x="3746500" y="1299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59134</xdr:rowOff>
    </xdr:from>
    <xdr:ext cx="599010" cy="259045"/>
    <xdr:sp macro="" textlink="">
      <xdr:nvSpPr>
        <xdr:cNvPr id="183" name="テキスト ボックス 182"/>
        <xdr:cNvSpPr txBox="1"/>
      </xdr:nvSpPr>
      <xdr:spPr>
        <a:xfrm>
          <a:off x="3497795" y="13089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126834</xdr:rowOff>
    </xdr:from>
    <xdr:to>
      <xdr:col>15</xdr:col>
      <xdr:colOff>50800</xdr:colOff>
      <xdr:row>74</xdr:row>
      <xdr:rowOff>90368</xdr:rowOff>
    </xdr:to>
    <xdr:cxnSp macro="">
      <xdr:nvCxnSpPr>
        <xdr:cNvPr id="184" name="直線コネクタ 183"/>
        <xdr:cNvCxnSpPr/>
      </xdr:nvCxnSpPr>
      <xdr:spPr>
        <a:xfrm flipV="1">
          <a:off x="2019300" y="12471234"/>
          <a:ext cx="889000" cy="30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171069</xdr:rowOff>
    </xdr:from>
    <xdr:to>
      <xdr:col>15</xdr:col>
      <xdr:colOff>101600</xdr:colOff>
      <xdr:row>76</xdr:row>
      <xdr:rowOff>101219</xdr:rowOff>
    </xdr:to>
    <xdr:sp macro="" textlink="">
      <xdr:nvSpPr>
        <xdr:cNvPr id="185" name="フローチャート: 判断 184"/>
        <xdr:cNvSpPr/>
      </xdr:nvSpPr>
      <xdr:spPr>
        <a:xfrm>
          <a:off x="28575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92346</xdr:rowOff>
    </xdr:from>
    <xdr:ext cx="599010" cy="259045"/>
    <xdr:sp macro="" textlink="">
      <xdr:nvSpPr>
        <xdr:cNvPr id="186" name="テキスト ボックス 185"/>
        <xdr:cNvSpPr txBox="1"/>
      </xdr:nvSpPr>
      <xdr:spPr>
        <a:xfrm>
          <a:off x="2608795" y="13122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43953</xdr:rowOff>
    </xdr:from>
    <xdr:to>
      <xdr:col>10</xdr:col>
      <xdr:colOff>114300</xdr:colOff>
      <xdr:row>74</xdr:row>
      <xdr:rowOff>90368</xdr:rowOff>
    </xdr:to>
    <xdr:cxnSp macro="">
      <xdr:nvCxnSpPr>
        <xdr:cNvPr id="187" name="直線コネクタ 186"/>
        <xdr:cNvCxnSpPr/>
      </xdr:nvCxnSpPr>
      <xdr:spPr>
        <a:xfrm>
          <a:off x="1130300" y="12731253"/>
          <a:ext cx="889000" cy="4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141944</xdr:rowOff>
    </xdr:from>
    <xdr:to>
      <xdr:col>10</xdr:col>
      <xdr:colOff>165100</xdr:colOff>
      <xdr:row>76</xdr:row>
      <xdr:rowOff>72095</xdr:rowOff>
    </xdr:to>
    <xdr:sp macro="" textlink="">
      <xdr:nvSpPr>
        <xdr:cNvPr id="188" name="フローチャート: 判断 187"/>
        <xdr:cNvSpPr/>
      </xdr:nvSpPr>
      <xdr:spPr>
        <a:xfrm>
          <a:off x="1968500" y="1300069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63222</xdr:rowOff>
    </xdr:from>
    <xdr:ext cx="599010" cy="259045"/>
    <xdr:sp macro="" textlink="">
      <xdr:nvSpPr>
        <xdr:cNvPr id="189" name="テキスト ボックス 188"/>
        <xdr:cNvSpPr txBox="1"/>
      </xdr:nvSpPr>
      <xdr:spPr>
        <a:xfrm>
          <a:off x="1719795" y="13093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67613</xdr:rowOff>
    </xdr:from>
    <xdr:to>
      <xdr:col>6</xdr:col>
      <xdr:colOff>38100</xdr:colOff>
      <xdr:row>76</xdr:row>
      <xdr:rowOff>169213</xdr:rowOff>
    </xdr:to>
    <xdr:sp macro="" textlink="">
      <xdr:nvSpPr>
        <xdr:cNvPr id="190" name="フローチャート: 判断 189"/>
        <xdr:cNvSpPr/>
      </xdr:nvSpPr>
      <xdr:spPr>
        <a:xfrm>
          <a:off x="1079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160340</xdr:rowOff>
    </xdr:from>
    <xdr:ext cx="599010" cy="259045"/>
    <xdr:sp macro="" textlink="">
      <xdr:nvSpPr>
        <xdr:cNvPr id="191" name="テキスト ボックス 190"/>
        <xdr:cNvSpPr txBox="1"/>
      </xdr:nvSpPr>
      <xdr:spPr>
        <a:xfrm>
          <a:off x="830795" y="1319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38699</xdr:rowOff>
    </xdr:from>
    <xdr:to>
      <xdr:col>24</xdr:col>
      <xdr:colOff>114300</xdr:colOff>
      <xdr:row>73</xdr:row>
      <xdr:rowOff>140299</xdr:rowOff>
    </xdr:to>
    <xdr:sp macro="" textlink="">
      <xdr:nvSpPr>
        <xdr:cNvPr id="197" name="楕円 196"/>
        <xdr:cNvSpPr/>
      </xdr:nvSpPr>
      <xdr:spPr>
        <a:xfrm>
          <a:off x="4584700" y="1255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61576</xdr:rowOff>
    </xdr:from>
    <xdr:ext cx="599010" cy="259045"/>
    <xdr:sp macro="" textlink="">
      <xdr:nvSpPr>
        <xdr:cNvPr id="198" name="民生費該当値テキスト"/>
        <xdr:cNvSpPr txBox="1"/>
      </xdr:nvSpPr>
      <xdr:spPr>
        <a:xfrm>
          <a:off x="4686300" y="12405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9548</xdr:rowOff>
    </xdr:from>
    <xdr:to>
      <xdr:col>20</xdr:col>
      <xdr:colOff>38100</xdr:colOff>
      <xdr:row>73</xdr:row>
      <xdr:rowOff>111148</xdr:rowOff>
    </xdr:to>
    <xdr:sp macro="" textlink="">
      <xdr:nvSpPr>
        <xdr:cNvPr id="199" name="楕円 198"/>
        <xdr:cNvSpPr/>
      </xdr:nvSpPr>
      <xdr:spPr>
        <a:xfrm>
          <a:off x="3746500" y="1252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127675</xdr:rowOff>
    </xdr:from>
    <xdr:ext cx="599010" cy="259045"/>
    <xdr:sp macro="" textlink="">
      <xdr:nvSpPr>
        <xdr:cNvPr id="200" name="テキスト ボックス 199"/>
        <xdr:cNvSpPr txBox="1"/>
      </xdr:nvSpPr>
      <xdr:spPr>
        <a:xfrm>
          <a:off x="3497795" y="12300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76034</xdr:rowOff>
    </xdr:from>
    <xdr:to>
      <xdr:col>15</xdr:col>
      <xdr:colOff>101600</xdr:colOff>
      <xdr:row>73</xdr:row>
      <xdr:rowOff>6184</xdr:rowOff>
    </xdr:to>
    <xdr:sp macro="" textlink="">
      <xdr:nvSpPr>
        <xdr:cNvPr id="201" name="楕円 200"/>
        <xdr:cNvSpPr/>
      </xdr:nvSpPr>
      <xdr:spPr>
        <a:xfrm>
          <a:off x="2857500" y="1242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22711</xdr:rowOff>
    </xdr:from>
    <xdr:ext cx="599010" cy="259045"/>
    <xdr:sp macro="" textlink="">
      <xdr:nvSpPr>
        <xdr:cNvPr id="202" name="テキスト ボックス 201"/>
        <xdr:cNvSpPr txBox="1"/>
      </xdr:nvSpPr>
      <xdr:spPr>
        <a:xfrm>
          <a:off x="2608795" y="12195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39568</xdr:rowOff>
    </xdr:from>
    <xdr:to>
      <xdr:col>10</xdr:col>
      <xdr:colOff>165100</xdr:colOff>
      <xdr:row>74</xdr:row>
      <xdr:rowOff>141168</xdr:rowOff>
    </xdr:to>
    <xdr:sp macro="" textlink="">
      <xdr:nvSpPr>
        <xdr:cNvPr id="203" name="楕円 202"/>
        <xdr:cNvSpPr/>
      </xdr:nvSpPr>
      <xdr:spPr>
        <a:xfrm>
          <a:off x="1968500" y="1272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157695</xdr:rowOff>
    </xdr:from>
    <xdr:ext cx="599010" cy="259045"/>
    <xdr:sp macro="" textlink="">
      <xdr:nvSpPr>
        <xdr:cNvPr id="204" name="テキスト ボックス 203"/>
        <xdr:cNvSpPr txBox="1"/>
      </xdr:nvSpPr>
      <xdr:spPr>
        <a:xfrm>
          <a:off x="1719795" y="1250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164603</xdr:rowOff>
    </xdr:from>
    <xdr:to>
      <xdr:col>6</xdr:col>
      <xdr:colOff>38100</xdr:colOff>
      <xdr:row>74</xdr:row>
      <xdr:rowOff>94753</xdr:rowOff>
    </xdr:to>
    <xdr:sp macro="" textlink="">
      <xdr:nvSpPr>
        <xdr:cNvPr id="205" name="楕円 204"/>
        <xdr:cNvSpPr/>
      </xdr:nvSpPr>
      <xdr:spPr>
        <a:xfrm>
          <a:off x="1079500" y="1268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111280</xdr:rowOff>
    </xdr:from>
    <xdr:ext cx="599010" cy="259045"/>
    <xdr:sp macro="" textlink="">
      <xdr:nvSpPr>
        <xdr:cNvPr id="206" name="テキスト ボックス 205"/>
        <xdr:cNvSpPr txBox="1"/>
      </xdr:nvSpPr>
      <xdr:spPr>
        <a:xfrm>
          <a:off x="830795" y="12455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93</xdr:row>
      <xdr:rowOff>159324</xdr:rowOff>
    </xdr:from>
    <xdr:to>
      <xdr:col>24</xdr:col>
      <xdr:colOff>62865</xdr:colOff>
      <xdr:row>98</xdr:row>
      <xdr:rowOff>63123</xdr:rowOff>
    </xdr:to>
    <xdr:cxnSp macro="">
      <xdr:nvCxnSpPr>
        <xdr:cNvPr id="228" name="直線コネクタ 227"/>
        <xdr:cNvCxnSpPr/>
      </xdr:nvCxnSpPr>
      <xdr:spPr>
        <a:xfrm flipV="1">
          <a:off x="4633595" y="16104174"/>
          <a:ext cx="1270" cy="761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66950</xdr:rowOff>
    </xdr:from>
    <xdr:ext cx="534377" cy="259045"/>
    <xdr:sp macro="" textlink="">
      <xdr:nvSpPr>
        <xdr:cNvPr id="229" name="衛生費最小値テキスト"/>
        <xdr:cNvSpPr txBox="1"/>
      </xdr:nvSpPr>
      <xdr:spPr>
        <a:xfrm>
          <a:off x="4686300" y="1686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63123</xdr:rowOff>
    </xdr:from>
    <xdr:to>
      <xdr:col>24</xdr:col>
      <xdr:colOff>152400</xdr:colOff>
      <xdr:row>98</xdr:row>
      <xdr:rowOff>63123</xdr:rowOff>
    </xdr:to>
    <xdr:cxnSp macro="">
      <xdr:nvCxnSpPr>
        <xdr:cNvPr id="230" name="直線コネクタ 229"/>
        <xdr:cNvCxnSpPr/>
      </xdr:nvCxnSpPr>
      <xdr:spPr>
        <a:xfrm>
          <a:off x="4546600" y="1686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106001</xdr:rowOff>
    </xdr:from>
    <xdr:ext cx="599010" cy="259045"/>
    <xdr:sp macro="" textlink="">
      <xdr:nvSpPr>
        <xdr:cNvPr id="231" name="衛生費最大値テキスト"/>
        <xdr:cNvSpPr txBox="1"/>
      </xdr:nvSpPr>
      <xdr:spPr>
        <a:xfrm>
          <a:off x="4686300" y="15879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93</xdr:row>
      <xdr:rowOff>159324</xdr:rowOff>
    </xdr:from>
    <xdr:to>
      <xdr:col>24</xdr:col>
      <xdr:colOff>152400</xdr:colOff>
      <xdr:row>93</xdr:row>
      <xdr:rowOff>159324</xdr:rowOff>
    </xdr:to>
    <xdr:cxnSp macro="">
      <xdr:nvCxnSpPr>
        <xdr:cNvPr id="232" name="直線コネクタ 231"/>
        <xdr:cNvCxnSpPr/>
      </xdr:nvCxnSpPr>
      <xdr:spPr>
        <a:xfrm>
          <a:off x="4546600" y="16104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54756</xdr:rowOff>
    </xdr:from>
    <xdr:to>
      <xdr:col>24</xdr:col>
      <xdr:colOff>63500</xdr:colOff>
      <xdr:row>97</xdr:row>
      <xdr:rowOff>77992</xdr:rowOff>
    </xdr:to>
    <xdr:cxnSp macro="">
      <xdr:nvCxnSpPr>
        <xdr:cNvPr id="233" name="直線コネクタ 232"/>
        <xdr:cNvCxnSpPr/>
      </xdr:nvCxnSpPr>
      <xdr:spPr>
        <a:xfrm>
          <a:off x="3797300" y="15999606"/>
          <a:ext cx="838200" cy="70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37867</xdr:rowOff>
    </xdr:from>
    <xdr:ext cx="534377" cy="259045"/>
    <xdr:sp macro="" textlink="">
      <xdr:nvSpPr>
        <xdr:cNvPr id="234" name="衛生費平均値テキスト"/>
        <xdr:cNvSpPr txBox="1"/>
      </xdr:nvSpPr>
      <xdr:spPr>
        <a:xfrm>
          <a:off x="4686300" y="16497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14990</xdr:rowOff>
    </xdr:from>
    <xdr:to>
      <xdr:col>24</xdr:col>
      <xdr:colOff>114300</xdr:colOff>
      <xdr:row>97</xdr:row>
      <xdr:rowOff>116590</xdr:rowOff>
    </xdr:to>
    <xdr:sp macro="" textlink="">
      <xdr:nvSpPr>
        <xdr:cNvPr id="235" name="フローチャート: 判断 234"/>
        <xdr:cNvSpPr/>
      </xdr:nvSpPr>
      <xdr:spPr>
        <a:xfrm>
          <a:off x="4584700" y="1664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78339</xdr:rowOff>
    </xdr:from>
    <xdr:to>
      <xdr:col>19</xdr:col>
      <xdr:colOff>177800</xdr:colOff>
      <xdr:row>93</xdr:row>
      <xdr:rowOff>54756</xdr:rowOff>
    </xdr:to>
    <xdr:cxnSp macro="">
      <xdr:nvCxnSpPr>
        <xdr:cNvPr id="236" name="直線コネクタ 235"/>
        <xdr:cNvCxnSpPr/>
      </xdr:nvCxnSpPr>
      <xdr:spPr>
        <a:xfrm>
          <a:off x="2908300" y="15508839"/>
          <a:ext cx="889000" cy="49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21788</xdr:rowOff>
    </xdr:from>
    <xdr:to>
      <xdr:col>20</xdr:col>
      <xdr:colOff>38100</xdr:colOff>
      <xdr:row>97</xdr:row>
      <xdr:rowOff>123388</xdr:rowOff>
    </xdr:to>
    <xdr:sp macro="" textlink="">
      <xdr:nvSpPr>
        <xdr:cNvPr id="237" name="フローチャート: 判断 236"/>
        <xdr:cNvSpPr/>
      </xdr:nvSpPr>
      <xdr:spPr>
        <a:xfrm>
          <a:off x="3746500" y="1665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114515</xdr:rowOff>
    </xdr:from>
    <xdr:ext cx="534377" cy="259045"/>
    <xdr:sp macro="" textlink="">
      <xdr:nvSpPr>
        <xdr:cNvPr id="238" name="テキスト ボックス 237"/>
        <xdr:cNvSpPr txBox="1"/>
      </xdr:nvSpPr>
      <xdr:spPr>
        <a:xfrm>
          <a:off x="3530111" y="1674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78339</xdr:rowOff>
    </xdr:from>
    <xdr:to>
      <xdr:col>15</xdr:col>
      <xdr:colOff>50800</xdr:colOff>
      <xdr:row>97</xdr:row>
      <xdr:rowOff>112113</xdr:rowOff>
    </xdr:to>
    <xdr:cxnSp macro="">
      <xdr:nvCxnSpPr>
        <xdr:cNvPr id="239" name="直線コネクタ 238"/>
        <xdr:cNvCxnSpPr/>
      </xdr:nvCxnSpPr>
      <xdr:spPr>
        <a:xfrm flipV="1">
          <a:off x="2019300" y="15508839"/>
          <a:ext cx="889000" cy="123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20727</xdr:rowOff>
    </xdr:from>
    <xdr:to>
      <xdr:col>15</xdr:col>
      <xdr:colOff>101600</xdr:colOff>
      <xdr:row>97</xdr:row>
      <xdr:rowOff>122327</xdr:rowOff>
    </xdr:to>
    <xdr:sp macro="" textlink="">
      <xdr:nvSpPr>
        <xdr:cNvPr id="240" name="フローチャート: 判断 239"/>
        <xdr:cNvSpPr/>
      </xdr:nvSpPr>
      <xdr:spPr>
        <a:xfrm>
          <a:off x="28575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113454</xdr:rowOff>
    </xdr:from>
    <xdr:ext cx="534377" cy="259045"/>
    <xdr:sp macro="" textlink="">
      <xdr:nvSpPr>
        <xdr:cNvPr id="241" name="テキスト ボックス 240"/>
        <xdr:cNvSpPr txBox="1"/>
      </xdr:nvSpPr>
      <xdr:spPr>
        <a:xfrm>
          <a:off x="2641111" y="167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112113</xdr:rowOff>
    </xdr:from>
    <xdr:to>
      <xdr:col>10</xdr:col>
      <xdr:colOff>114300</xdr:colOff>
      <xdr:row>97</xdr:row>
      <xdr:rowOff>114348</xdr:rowOff>
    </xdr:to>
    <xdr:cxnSp macro="">
      <xdr:nvCxnSpPr>
        <xdr:cNvPr id="242" name="直線コネクタ 241"/>
        <xdr:cNvCxnSpPr/>
      </xdr:nvCxnSpPr>
      <xdr:spPr>
        <a:xfrm flipV="1">
          <a:off x="1130300" y="16742763"/>
          <a:ext cx="889000" cy="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51648</xdr:rowOff>
    </xdr:from>
    <xdr:to>
      <xdr:col>10</xdr:col>
      <xdr:colOff>165100</xdr:colOff>
      <xdr:row>97</xdr:row>
      <xdr:rowOff>153248</xdr:rowOff>
    </xdr:to>
    <xdr:sp macro="" textlink="">
      <xdr:nvSpPr>
        <xdr:cNvPr id="243" name="フローチャート: 判断 242"/>
        <xdr:cNvSpPr/>
      </xdr:nvSpPr>
      <xdr:spPr>
        <a:xfrm>
          <a:off x="1968500" y="1668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169775</xdr:rowOff>
    </xdr:from>
    <xdr:ext cx="534377" cy="259045"/>
    <xdr:sp macro="" textlink="">
      <xdr:nvSpPr>
        <xdr:cNvPr id="244" name="テキスト ボックス 243"/>
        <xdr:cNvSpPr txBox="1"/>
      </xdr:nvSpPr>
      <xdr:spPr>
        <a:xfrm>
          <a:off x="1752111" y="1645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19172</xdr:rowOff>
    </xdr:from>
    <xdr:to>
      <xdr:col>6</xdr:col>
      <xdr:colOff>38100</xdr:colOff>
      <xdr:row>97</xdr:row>
      <xdr:rowOff>120772</xdr:rowOff>
    </xdr:to>
    <xdr:sp macro="" textlink="">
      <xdr:nvSpPr>
        <xdr:cNvPr id="245" name="フローチャート: 判断 244"/>
        <xdr:cNvSpPr/>
      </xdr:nvSpPr>
      <xdr:spPr>
        <a:xfrm>
          <a:off x="1079500" y="166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137299</xdr:rowOff>
    </xdr:from>
    <xdr:ext cx="534377" cy="259045"/>
    <xdr:sp macro="" textlink="">
      <xdr:nvSpPr>
        <xdr:cNvPr id="246" name="テキスト ボックス 245"/>
        <xdr:cNvSpPr txBox="1"/>
      </xdr:nvSpPr>
      <xdr:spPr>
        <a:xfrm>
          <a:off x="863111" y="164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27192</xdr:rowOff>
    </xdr:from>
    <xdr:to>
      <xdr:col>24</xdr:col>
      <xdr:colOff>114300</xdr:colOff>
      <xdr:row>97</xdr:row>
      <xdr:rowOff>128792</xdr:rowOff>
    </xdr:to>
    <xdr:sp macro="" textlink="">
      <xdr:nvSpPr>
        <xdr:cNvPr id="252" name="楕円 251"/>
        <xdr:cNvSpPr/>
      </xdr:nvSpPr>
      <xdr:spPr>
        <a:xfrm>
          <a:off x="4584700" y="1665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5619</xdr:rowOff>
    </xdr:from>
    <xdr:ext cx="534377" cy="259045"/>
    <xdr:sp macro="" textlink="">
      <xdr:nvSpPr>
        <xdr:cNvPr id="253" name="衛生費該当値テキスト"/>
        <xdr:cNvSpPr txBox="1"/>
      </xdr:nvSpPr>
      <xdr:spPr>
        <a:xfrm>
          <a:off x="4686300" y="1663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3956</xdr:rowOff>
    </xdr:from>
    <xdr:to>
      <xdr:col>20</xdr:col>
      <xdr:colOff>38100</xdr:colOff>
      <xdr:row>93</xdr:row>
      <xdr:rowOff>105556</xdr:rowOff>
    </xdr:to>
    <xdr:sp macro="" textlink="">
      <xdr:nvSpPr>
        <xdr:cNvPr id="254" name="楕円 253"/>
        <xdr:cNvSpPr/>
      </xdr:nvSpPr>
      <xdr:spPr>
        <a:xfrm>
          <a:off x="3746500" y="1594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122083</xdr:rowOff>
    </xdr:from>
    <xdr:ext cx="599010" cy="259045"/>
    <xdr:sp macro="" textlink="">
      <xdr:nvSpPr>
        <xdr:cNvPr id="255" name="テキスト ボックス 254"/>
        <xdr:cNvSpPr txBox="1"/>
      </xdr:nvSpPr>
      <xdr:spPr>
        <a:xfrm>
          <a:off x="3497795" y="15724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27539</xdr:rowOff>
    </xdr:from>
    <xdr:to>
      <xdr:col>15</xdr:col>
      <xdr:colOff>101600</xdr:colOff>
      <xdr:row>90</xdr:row>
      <xdr:rowOff>129139</xdr:rowOff>
    </xdr:to>
    <xdr:sp macro="" textlink="">
      <xdr:nvSpPr>
        <xdr:cNvPr id="256" name="楕円 255"/>
        <xdr:cNvSpPr/>
      </xdr:nvSpPr>
      <xdr:spPr>
        <a:xfrm>
          <a:off x="2857500" y="1545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88</xdr:row>
      <xdr:rowOff>145666</xdr:rowOff>
    </xdr:from>
    <xdr:ext cx="599010" cy="259045"/>
    <xdr:sp macro="" textlink="">
      <xdr:nvSpPr>
        <xdr:cNvPr id="257" name="テキスト ボックス 256"/>
        <xdr:cNvSpPr txBox="1"/>
      </xdr:nvSpPr>
      <xdr:spPr>
        <a:xfrm>
          <a:off x="2608795" y="15233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61313</xdr:rowOff>
    </xdr:from>
    <xdr:to>
      <xdr:col>10</xdr:col>
      <xdr:colOff>165100</xdr:colOff>
      <xdr:row>97</xdr:row>
      <xdr:rowOff>162913</xdr:rowOff>
    </xdr:to>
    <xdr:sp macro="" textlink="">
      <xdr:nvSpPr>
        <xdr:cNvPr id="258" name="楕円 257"/>
        <xdr:cNvSpPr/>
      </xdr:nvSpPr>
      <xdr:spPr>
        <a:xfrm>
          <a:off x="1968500" y="1669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154040</xdr:rowOff>
    </xdr:from>
    <xdr:ext cx="534377" cy="259045"/>
    <xdr:sp macro="" textlink="">
      <xdr:nvSpPr>
        <xdr:cNvPr id="259" name="テキスト ボックス 258"/>
        <xdr:cNvSpPr txBox="1"/>
      </xdr:nvSpPr>
      <xdr:spPr>
        <a:xfrm>
          <a:off x="1752111" y="1678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63548</xdr:rowOff>
    </xdr:from>
    <xdr:to>
      <xdr:col>6</xdr:col>
      <xdr:colOff>38100</xdr:colOff>
      <xdr:row>97</xdr:row>
      <xdr:rowOff>165148</xdr:rowOff>
    </xdr:to>
    <xdr:sp macro="" textlink="">
      <xdr:nvSpPr>
        <xdr:cNvPr id="260" name="楕円 259"/>
        <xdr:cNvSpPr/>
      </xdr:nvSpPr>
      <xdr:spPr>
        <a:xfrm>
          <a:off x="1079500" y="1669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156275</xdr:rowOff>
    </xdr:from>
    <xdr:ext cx="534377" cy="259045"/>
    <xdr:sp macro="" textlink="">
      <xdr:nvSpPr>
        <xdr:cNvPr id="261" name="テキスト ボックス 260"/>
        <xdr:cNvSpPr txBox="1"/>
      </xdr:nvSpPr>
      <xdr:spPr>
        <a:xfrm>
          <a:off x="863111" y="1678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56490</xdr:rowOff>
    </xdr:from>
    <xdr:to>
      <xdr:col>54</xdr:col>
      <xdr:colOff>189865</xdr:colOff>
      <xdr:row>38</xdr:row>
      <xdr:rowOff>139700</xdr:rowOff>
    </xdr:to>
    <xdr:cxnSp macro="">
      <xdr:nvCxnSpPr>
        <xdr:cNvPr id="283" name="直線コネクタ 282"/>
        <xdr:cNvCxnSpPr/>
      </xdr:nvCxnSpPr>
      <xdr:spPr>
        <a:xfrm flipV="1">
          <a:off x="10475595" y="5371440"/>
          <a:ext cx="1270" cy="1283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3167</xdr:rowOff>
    </xdr:from>
    <xdr:ext cx="469744" cy="259045"/>
    <xdr:sp macro="" textlink="">
      <xdr:nvSpPr>
        <xdr:cNvPr id="286" name="労働費最大値テキスト"/>
        <xdr:cNvSpPr txBox="1"/>
      </xdr:nvSpPr>
      <xdr:spPr>
        <a:xfrm>
          <a:off x="10528300" y="514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56490</xdr:rowOff>
    </xdr:from>
    <xdr:to>
      <xdr:col>55</xdr:col>
      <xdr:colOff>88900</xdr:colOff>
      <xdr:row>31</xdr:row>
      <xdr:rowOff>56490</xdr:rowOff>
    </xdr:to>
    <xdr:cxnSp macro="">
      <xdr:nvCxnSpPr>
        <xdr:cNvPr id="287" name="直線コネクタ 286"/>
        <xdr:cNvCxnSpPr/>
      </xdr:nvCxnSpPr>
      <xdr:spPr>
        <a:xfrm>
          <a:off x="10388600" y="537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8" name="直線コネクタ 287"/>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130522</xdr:rowOff>
    </xdr:from>
    <xdr:ext cx="378565" cy="259045"/>
    <xdr:sp macro="" textlink="">
      <xdr:nvSpPr>
        <xdr:cNvPr id="289" name="労働費平均値テキスト"/>
        <xdr:cNvSpPr txBox="1"/>
      </xdr:nvSpPr>
      <xdr:spPr>
        <a:xfrm>
          <a:off x="10528300" y="63027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107645</xdr:rowOff>
    </xdr:from>
    <xdr:to>
      <xdr:col>55</xdr:col>
      <xdr:colOff>50800</xdr:colOff>
      <xdr:row>38</xdr:row>
      <xdr:rowOff>37795</xdr:rowOff>
    </xdr:to>
    <xdr:sp macro="" textlink="">
      <xdr:nvSpPr>
        <xdr:cNvPr id="290" name="フローチャート: 判断 289"/>
        <xdr:cNvSpPr/>
      </xdr:nvSpPr>
      <xdr:spPr>
        <a:xfrm>
          <a:off x="10426700" y="645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1" name="直線コネクタ 290"/>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116332</xdr:rowOff>
    </xdr:from>
    <xdr:to>
      <xdr:col>50</xdr:col>
      <xdr:colOff>165100</xdr:colOff>
      <xdr:row>38</xdr:row>
      <xdr:rowOff>46482</xdr:rowOff>
    </xdr:to>
    <xdr:sp macro="" textlink="">
      <xdr:nvSpPr>
        <xdr:cNvPr id="292" name="フローチャート: 判断 291"/>
        <xdr:cNvSpPr/>
      </xdr:nvSpPr>
      <xdr:spPr>
        <a:xfrm>
          <a:off x="9588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63009</xdr:rowOff>
    </xdr:from>
    <xdr:ext cx="378565" cy="259045"/>
    <xdr:sp macro="" textlink="">
      <xdr:nvSpPr>
        <xdr:cNvPr id="293" name="テキスト ボックス 292"/>
        <xdr:cNvSpPr txBox="1"/>
      </xdr:nvSpPr>
      <xdr:spPr>
        <a:xfrm>
          <a:off x="9450017" y="6235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4" name="直線コネクタ 293"/>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103759</xdr:rowOff>
    </xdr:from>
    <xdr:to>
      <xdr:col>46</xdr:col>
      <xdr:colOff>38100</xdr:colOff>
      <xdr:row>38</xdr:row>
      <xdr:rowOff>33910</xdr:rowOff>
    </xdr:to>
    <xdr:sp macro="" textlink="">
      <xdr:nvSpPr>
        <xdr:cNvPr id="295" name="フローチャート: 判断 294"/>
        <xdr:cNvSpPr/>
      </xdr:nvSpPr>
      <xdr:spPr>
        <a:xfrm>
          <a:off x="8699500" y="644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50436</xdr:rowOff>
    </xdr:from>
    <xdr:ext cx="378565" cy="259045"/>
    <xdr:sp macro="" textlink="">
      <xdr:nvSpPr>
        <xdr:cNvPr id="296" name="テキスト ボックス 295"/>
        <xdr:cNvSpPr txBox="1"/>
      </xdr:nvSpPr>
      <xdr:spPr>
        <a:xfrm>
          <a:off x="8561017" y="6222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7" name="直線コネクタ 296"/>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46837</xdr:rowOff>
    </xdr:from>
    <xdr:to>
      <xdr:col>41</xdr:col>
      <xdr:colOff>101600</xdr:colOff>
      <xdr:row>37</xdr:row>
      <xdr:rowOff>148437</xdr:rowOff>
    </xdr:to>
    <xdr:sp macro="" textlink="">
      <xdr:nvSpPr>
        <xdr:cNvPr id="298" name="フローチャート: 判断 297"/>
        <xdr:cNvSpPr/>
      </xdr:nvSpPr>
      <xdr:spPr>
        <a:xfrm>
          <a:off x="7810500" y="639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164964</xdr:rowOff>
    </xdr:from>
    <xdr:ext cx="378565" cy="259045"/>
    <xdr:sp macro="" textlink="">
      <xdr:nvSpPr>
        <xdr:cNvPr id="299" name="テキスト ボックス 298"/>
        <xdr:cNvSpPr txBox="1"/>
      </xdr:nvSpPr>
      <xdr:spPr>
        <a:xfrm>
          <a:off x="7672017" y="6165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65354</xdr:rowOff>
    </xdr:from>
    <xdr:to>
      <xdr:col>36</xdr:col>
      <xdr:colOff>165100</xdr:colOff>
      <xdr:row>37</xdr:row>
      <xdr:rowOff>166954</xdr:rowOff>
    </xdr:to>
    <xdr:sp macro="" textlink="">
      <xdr:nvSpPr>
        <xdr:cNvPr id="300" name="フローチャート: 判断 299"/>
        <xdr:cNvSpPr/>
      </xdr:nvSpPr>
      <xdr:spPr>
        <a:xfrm>
          <a:off x="6921500" y="64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12031</xdr:rowOff>
    </xdr:from>
    <xdr:ext cx="378565" cy="259045"/>
    <xdr:sp macro="" textlink="">
      <xdr:nvSpPr>
        <xdr:cNvPr id="301" name="テキスト ボックス 300"/>
        <xdr:cNvSpPr txBox="1"/>
      </xdr:nvSpPr>
      <xdr:spPr>
        <a:xfrm>
          <a:off x="6783017" y="618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7" name="楕円 306"/>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8"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9" name="楕円 308"/>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0" name="テキスト ボックス 309"/>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1" name="楕円 310"/>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2" name="テキスト ボックス 311"/>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3" name="楕円 312"/>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4" name="テキスト ボックス 313"/>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5" name="楕円 314"/>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6" name="テキスト ボックス 315"/>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7" name="直線コネクタ 326"/>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8" name="テキスト ボックス 327"/>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1" name="直線コネクタ 330"/>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2" name="テキスト ボックス 331"/>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54</xdr:row>
      <xdr:rowOff>12690</xdr:rowOff>
    </xdr:from>
    <xdr:to>
      <xdr:col>54</xdr:col>
      <xdr:colOff>189865</xdr:colOff>
      <xdr:row>58</xdr:row>
      <xdr:rowOff>16845</xdr:rowOff>
    </xdr:to>
    <xdr:cxnSp macro="">
      <xdr:nvCxnSpPr>
        <xdr:cNvPr id="336" name="直線コネクタ 335"/>
        <xdr:cNvCxnSpPr/>
      </xdr:nvCxnSpPr>
      <xdr:spPr>
        <a:xfrm flipV="1">
          <a:off x="10475595" y="9270990"/>
          <a:ext cx="1270" cy="68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20672</xdr:rowOff>
    </xdr:from>
    <xdr:ext cx="469744" cy="259045"/>
    <xdr:sp macro="" textlink="">
      <xdr:nvSpPr>
        <xdr:cNvPr id="337" name="農林水産業費最小値テキスト"/>
        <xdr:cNvSpPr txBox="1"/>
      </xdr:nvSpPr>
      <xdr:spPr>
        <a:xfrm>
          <a:off x="10528300" y="996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16845</xdr:rowOff>
    </xdr:from>
    <xdr:to>
      <xdr:col>55</xdr:col>
      <xdr:colOff>88900</xdr:colOff>
      <xdr:row>58</xdr:row>
      <xdr:rowOff>16845</xdr:rowOff>
    </xdr:to>
    <xdr:cxnSp macro="">
      <xdr:nvCxnSpPr>
        <xdr:cNvPr id="338" name="直線コネクタ 337"/>
        <xdr:cNvCxnSpPr/>
      </xdr:nvCxnSpPr>
      <xdr:spPr>
        <a:xfrm>
          <a:off x="10388600" y="996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130817</xdr:rowOff>
    </xdr:from>
    <xdr:ext cx="599010" cy="259045"/>
    <xdr:sp macro="" textlink="">
      <xdr:nvSpPr>
        <xdr:cNvPr id="339" name="農林水産業費最大値テキスト"/>
        <xdr:cNvSpPr txBox="1"/>
      </xdr:nvSpPr>
      <xdr:spPr>
        <a:xfrm>
          <a:off x="10528300" y="9046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122,224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54</xdr:row>
      <xdr:rowOff>12690</xdr:rowOff>
    </xdr:from>
    <xdr:to>
      <xdr:col>55</xdr:col>
      <xdr:colOff>88900</xdr:colOff>
      <xdr:row>54</xdr:row>
      <xdr:rowOff>12690</xdr:rowOff>
    </xdr:to>
    <xdr:cxnSp macro="">
      <xdr:nvCxnSpPr>
        <xdr:cNvPr id="340" name="直線コネクタ 339"/>
        <xdr:cNvCxnSpPr/>
      </xdr:nvCxnSpPr>
      <xdr:spPr>
        <a:xfrm>
          <a:off x="10388600" y="9270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166452</xdr:rowOff>
    </xdr:from>
    <xdr:to>
      <xdr:col>55</xdr:col>
      <xdr:colOff>0</xdr:colOff>
      <xdr:row>56</xdr:row>
      <xdr:rowOff>131716</xdr:rowOff>
    </xdr:to>
    <xdr:cxnSp macro="">
      <xdr:nvCxnSpPr>
        <xdr:cNvPr id="341" name="直線コネクタ 340"/>
        <xdr:cNvCxnSpPr/>
      </xdr:nvCxnSpPr>
      <xdr:spPr>
        <a:xfrm>
          <a:off x="9639300" y="8738952"/>
          <a:ext cx="838200" cy="99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132473</xdr:rowOff>
    </xdr:from>
    <xdr:ext cx="534377" cy="259045"/>
    <xdr:sp macro="" textlink="">
      <xdr:nvSpPr>
        <xdr:cNvPr id="342" name="農林水産業費平均値テキスト"/>
        <xdr:cNvSpPr txBox="1"/>
      </xdr:nvSpPr>
      <xdr:spPr>
        <a:xfrm>
          <a:off x="10528300" y="973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154046</xdr:rowOff>
    </xdr:from>
    <xdr:to>
      <xdr:col>55</xdr:col>
      <xdr:colOff>50800</xdr:colOff>
      <xdr:row>57</xdr:row>
      <xdr:rowOff>84196</xdr:rowOff>
    </xdr:to>
    <xdr:sp macro="" textlink="">
      <xdr:nvSpPr>
        <xdr:cNvPr id="343" name="フローチャート: 判断 342"/>
        <xdr:cNvSpPr/>
      </xdr:nvSpPr>
      <xdr:spPr>
        <a:xfrm>
          <a:off x="10426700" y="97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166452</xdr:rowOff>
    </xdr:from>
    <xdr:to>
      <xdr:col>50</xdr:col>
      <xdr:colOff>114300</xdr:colOff>
      <xdr:row>56</xdr:row>
      <xdr:rowOff>109182</xdr:rowOff>
    </xdr:to>
    <xdr:cxnSp macro="">
      <xdr:nvCxnSpPr>
        <xdr:cNvPr id="344" name="直線コネクタ 343"/>
        <xdr:cNvCxnSpPr/>
      </xdr:nvCxnSpPr>
      <xdr:spPr>
        <a:xfrm flipV="1">
          <a:off x="8750300" y="8738952"/>
          <a:ext cx="889000" cy="97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142741</xdr:rowOff>
    </xdr:from>
    <xdr:to>
      <xdr:col>50</xdr:col>
      <xdr:colOff>165100</xdr:colOff>
      <xdr:row>57</xdr:row>
      <xdr:rowOff>72891</xdr:rowOff>
    </xdr:to>
    <xdr:sp macro="" textlink="">
      <xdr:nvSpPr>
        <xdr:cNvPr id="345" name="フローチャート: 判断 344"/>
        <xdr:cNvSpPr/>
      </xdr:nvSpPr>
      <xdr:spPr>
        <a:xfrm>
          <a:off x="95885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64018</xdr:rowOff>
    </xdr:from>
    <xdr:ext cx="534377" cy="259045"/>
    <xdr:sp macro="" textlink="">
      <xdr:nvSpPr>
        <xdr:cNvPr id="346" name="テキスト ボックス 345"/>
        <xdr:cNvSpPr txBox="1"/>
      </xdr:nvSpPr>
      <xdr:spPr>
        <a:xfrm>
          <a:off x="9372111" y="983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109182</xdr:rowOff>
    </xdr:from>
    <xdr:to>
      <xdr:col>45</xdr:col>
      <xdr:colOff>177800</xdr:colOff>
      <xdr:row>57</xdr:row>
      <xdr:rowOff>32630</xdr:rowOff>
    </xdr:to>
    <xdr:cxnSp macro="">
      <xdr:nvCxnSpPr>
        <xdr:cNvPr id="347" name="直線コネクタ 346"/>
        <xdr:cNvCxnSpPr/>
      </xdr:nvCxnSpPr>
      <xdr:spPr>
        <a:xfrm flipV="1">
          <a:off x="7861300" y="9710382"/>
          <a:ext cx="889000" cy="9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158309</xdr:rowOff>
    </xdr:from>
    <xdr:to>
      <xdr:col>46</xdr:col>
      <xdr:colOff>38100</xdr:colOff>
      <xdr:row>57</xdr:row>
      <xdr:rowOff>88459</xdr:rowOff>
    </xdr:to>
    <xdr:sp macro="" textlink="">
      <xdr:nvSpPr>
        <xdr:cNvPr id="348" name="フローチャート: 判断 347"/>
        <xdr:cNvSpPr/>
      </xdr:nvSpPr>
      <xdr:spPr>
        <a:xfrm>
          <a:off x="8699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79586</xdr:rowOff>
    </xdr:from>
    <xdr:ext cx="534377" cy="259045"/>
    <xdr:sp macro="" textlink="">
      <xdr:nvSpPr>
        <xdr:cNvPr id="349" name="テキスト ボックス 348"/>
        <xdr:cNvSpPr txBox="1"/>
      </xdr:nvSpPr>
      <xdr:spPr>
        <a:xfrm>
          <a:off x="8483111" y="985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32630</xdr:rowOff>
    </xdr:from>
    <xdr:to>
      <xdr:col>41</xdr:col>
      <xdr:colOff>50800</xdr:colOff>
      <xdr:row>57</xdr:row>
      <xdr:rowOff>90482</xdr:rowOff>
    </xdr:to>
    <xdr:cxnSp macro="">
      <xdr:nvCxnSpPr>
        <xdr:cNvPr id="350" name="直線コネクタ 349"/>
        <xdr:cNvCxnSpPr/>
      </xdr:nvCxnSpPr>
      <xdr:spPr>
        <a:xfrm flipV="1">
          <a:off x="6972300" y="9805280"/>
          <a:ext cx="889000" cy="57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93489</xdr:rowOff>
    </xdr:from>
    <xdr:to>
      <xdr:col>41</xdr:col>
      <xdr:colOff>101600</xdr:colOff>
      <xdr:row>57</xdr:row>
      <xdr:rowOff>23639</xdr:rowOff>
    </xdr:to>
    <xdr:sp macro="" textlink="">
      <xdr:nvSpPr>
        <xdr:cNvPr id="351" name="フローチャート: 判断 350"/>
        <xdr:cNvSpPr/>
      </xdr:nvSpPr>
      <xdr:spPr>
        <a:xfrm>
          <a:off x="7810500" y="969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40166</xdr:rowOff>
    </xdr:from>
    <xdr:ext cx="534377" cy="259045"/>
    <xdr:sp macro="" textlink="">
      <xdr:nvSpPr>
        <xdr:cNvPr id="352" name="テキスト ボックス 351"/>
        <xdr:cNvSpPr txBox="1"/>
      </xdr:nvSpPr>
      <xdr:spPr>
        <a:xfrm>
          <a:off x="7594111" y="946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160241</xdr:rowOff>
    </xdr:from>
    <xdr:to>
      <xdr:col>36</xdr:col>
      <xdr:colOff>165100</xdr:colOff>
      <xdr:row>57</xdr:row>
      <xdr:rowOff>90391</xdr:rowOff>
    </xdr:to>
    <xdr:sp macro="" textlink="">
      <xdr:nvSpPr>
        <xdr:cNvPr id="353" name="フローチャート: 判断 352"/>
        <xdr:cNvSpPr/>
      </xdr:nvSpPr>
      <xdr:spPr>
        <a:xfrm>
          <a:off x="6921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106918</xdr:rowOff>
    </xdr:from>
    <xdr:ext cx="534377" cy="259045"/>
    <xdr:sp macro="" textlink="">
      <xdr:nvSpPr>
        <xdr:cNvPr id="354" name="テキスト ボックス 353"/>
        <xdr:cNvSpPr txBox="1"/>
      </xdr:nvSpPr>
      <xdr:spPr>
        <a:xfrm>
          <a:off x="6705111" y="953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80916</xdr:rowOff>
    </xdr:from>
    <xdr:to>
      <xdr:col>55</xdr:col>
      <xdr:colOff>50800</xdr:colOff>
      <xdr:row>57</xdr:row>
      <xdr:rowOff>11066</xdr:rowOff>
    </xdr:to>
    <xdr:sp macro="" textlink="">
      <xdr:nvSpPr>
        <xdr:cNvPr id="360" name="楕円 359"/>
        <xdr:cNvSpPr/>
      </xdr:nvSpPr>
      <xdr:spPr>
        <a:xfrm>
          <a:off x="10426700" y="968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103793</xdr:rowOff>
    </xdr:from>
    <xdr:ext cx="534377" cy="259045"/>
    <xdr:sp macro="" textlink="">
      <xdr:nvSpPr>
        <xdr:cNvPr id="361" name="農林水産業費該当値テキスト"/>
        <xdr:cNvSpPr txBox="1"/>
      </xdr:nvSpPr>
      <xdr:spPr>
        <a:xfrm>
          <a:off x="10528300" y="953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115652</xdr:rowOff>
    </xdr:from>
    <xdr:to>
      <xdr:col>50</xdr:col>
      <xdr:colOff>165100</xdr:colOff>
      <xdr:row>51</xdr:row>
      <xdr:rowOff>45802</xdr:rowOff>
    </xdr:to>
    <xdr:sp macro="" textlink="">
      <xdr:nvSpPr>
        <xdr:cNvPr id="362" name="楕円 361"/>
        <xdr:cNvSpPr/>
      </xdr:nvSpPr>
      <xdr:spPr>
        <a:xfrm>
          <a:off x="9588500" y="868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49</xdr:row>
      <xdr:rowOff>62329</xdr:rowOff>
    </xdr:from>
    <xdr:ext cx="599010" cy="259045"/>
    <xdr:sp macro="" textlink="">
      <xdr:nvSpPr>
        <xdr:cNvPr id="363" name="テキスト ボックス 362"/>
        <xdr:cNvSpPr txBox="1"/>
      </xdr:nvSpPr>
      <xdr:spPr>
        <a:xfrm>
          <a:off x="9339795" y="8463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58382</xdr:rowOff>
    </xdr:from>
    <xdr:to>
      <xdr:col>46</xdr:col>
      <xdr:colOff>38100</xdr:colOff>
      <xdr:row>56</xdr:row>
      <xdr:rowOff>159982</xdr:rowOff>
    </xdr:to>
    <xdr:sp macro="" textlink="">
      <xdr:nvSpPr>
        <xdr:cNvPr id="364" name="楕円 363"/>
        <xdr:cNvSpPr/>
      </xdr:nvSpPr>
      <xdr:spPr>
        <a:xfrm>
          <a:off x="8699500" y="965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5059</xdr:rowOff>
    </xdr:from>
    <xdr:ext cx="534377" cy="259045"/>
    <xdr:sp macro="" textlink="">
      <xdr:nvSpPr>
        <xdr:cNvPr id="365" name="テキスト ボックス 364"/>
        <xdr:cNvSpPr txBox="1"/>
      </xdr:nvSpPr>
      <xdr:spPr>
        <a:xfrm>
          <a:off x="8483111" y="943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153280</xdr:rowOff>
    </xdr:from>
    <xdr:to>
      <xdr:col>41</xdr:col>
      <xdr:colOff>101600</xdr:colOff>
      <xdr:row>57</xdr:row>
      <xdr:rowOff>83430</xdr:rowOff>
    </xdr:to>
    <xdr:sp macro="" textlink="">
      <xdr:nvSpPr>
        <xdr:cNvPr id="366" name="楕円 365"/>
        <xdr:cNvSpPr/>
      </xdr:nvSpPr>
      <xdr:spPr>
        <a:xfrm>
          <a:off x="7810500" y="975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74557</xdr:rowOff>
    </xdr:from>
    <xdr:ext cx="534377" cy="259045"/>
    <xdr:sp macro="" textlink="">
      <xdr:nvSpPr>
        <xdr:cNvPr id="367" name="テキスト ボックス 366"/>
        <xdr:cNvSpPr txBox="1"/>
      </xdr:nvSpPr>
      <xdr:spPr>
        <a:xfrm>
          <a:off x="7594111" y="984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39682</xdr:rowOff>
    </xdr:from>
    <xdr:to>
      <xdr:col>36</xdr:col>
      <xdr:colOff>165100</xdr:colOff>
      <xdr:row>57</xdr:row>
      <xdr:rowOff>141282</xdr:rowOff>
    </xdr:to>
    <xdr:sp macro="" textlink="">
      <xdr:nvSpPr>
        <xdr:cNvPr id="368" name="楕円 367"/>
        <xdr:cNvSpPr/>
      </xdr:nvSpPr>
      <xdr:spPr>
        <a:xfrm>
          <a:off x="6921500" y="981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132409</xdr:rowOff>
    </xdr:from>
    <xdr:ext cx="534377" cy="259045"/>
    <xdr:sp macro="" textlink="">
      <xdr:nvSpPr>
        <xdr:cNvPr id="369" name="テキスト ボックス 368"/>
        <xdr:cNvSpPr txBox="1"/>
      </xdr:nvSpPr>
      <xdr:spPr>
        <a:xfrm>
          <a:off x="6705111" y="99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0" name="直線コネクタ 37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1" name="テキスト ボックス 38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2" name="直線コネクタ 38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3" name="テキスト ボックス 38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4" name="直線コネクタ 38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5" name="テキスト ボックス 38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6" name="直線コネクタ 38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7" name="テキスト ボックス 38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8" name="直線コネクタ 38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9" name="テキスト ボックス 38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0" name="直線コネクタ 38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1" name="テキスト ボックス 390"/>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57486</xdr:rowOff>
    </xdr:from>
    <xdr:to>
      <xdr:col>54</xdr:col>
      <xdr:colOff>189865</xdr:colOff>
      <xdr:row>79</xdr:row>
      <xdr:rowOff>85015</xdr:rowOff>
    </xdr:to>
    <xdr:cxnSp macro="">
      <xdr:nvCxnSpPr>
        <xdr:cNvPr id="395" name="直線コネクタ 394"/>
        <xdr:cNvCxnSpPr/>
      </xdr:nvCxnSpPr>
      <xdr:spPr>
        <a:xfrm flipV="1">
          <a:off x="10475595" y="12058986"/>
          <a:ext cx="1270" cy="157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88842</xdr:rowOff>
    </xdr:from>
    <xdr:ext cx="378565" cy="259045"/>
    <xdr:sp macro="" textlink="">
      <xdr:nvSpPr>
        <xdr:cNvPr id="396" name="商工費最小値テキスト"/>
        <xdr:cNvSpPr txBox="1"/>
      </xdr:nvSpPr>
      <xdr:spPr>
        <a:xfrm>
          <a:off x="10528300" y="13633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85015</xdr:rowOff>
    </xdr:from>
    <xdr:to>
      <xdr:col>55</xdr:col>
      <xdr:colOff>88900</xdr:colOff>
      <xdr:row>79</xdr:row>
      <xdr:rowOff>85015</xdr:rowOff>
    </xdr:to>
    <xdr:cxnSp macro="">
      <xdr:nvCxnSpPr>
        <xdr:cNvPr id="397" name="直線コネクタ 396"/>
        <xdr:cNvCxnSpPr/>
      </xdr:nvCxnSpPr>
      <xdr:spPr>
        <a:xfrm>
          <a:off x="10388600" y="1362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4163</xdr:rowOff>
    </xdr:from>
    <xdr:ext cx="534377" cy="259045"/>
    <xdr:sp macro="" textlink="">
      <xdr:nvSpPr>
        <xdr:cNvPr id="398" name="商工費最大値テキスト"/>
        <xdr:cNvSpPr txBox="1"/>
      </xdr:nvSpPr>
      <xdr:spPr>
        <a:xfrm>
          <a:off x="10528300" y="1183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57486</xdr:rowOff>
    </xdr:from>
    <xdr:to>
      <xdr:col>55</xdr:col>
      <xdr:colOff>88900</xdr:colOff>
      <xdr:row>70</xdr:row>
      <xdr:rowOff>57486</xdr:rowOff>
    </xdr:to>
    <xdr:cxnSp macro="">
      <xdr:nvCxnSpPr>
        <xdr:cNvPr id="399" name="直線コネクタ 398"/>
        <xdr:cNvCxnSpPr/>
      </xdr:nvCxnSpPr>
      <xdr:spPr>
        <a:xfrm>
          <a:off x="10388600" y="1205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13007</xdr:rowOff>
    </xdr:from>
    <xdr:to>
      <xdr:col>55</xdr:col>
      <xdr:colOff>0</xdr:colOff>
      <xdr:row>79</xdr:row>
      <xdr:rowOff>26347</xdr:rowOff>
    </xdr:to>
    <xdr:cxnSp macro="">
      <xdr:nvCxnSpPr>
        <xdr:cNvPr id="400" name="直線コネクタ 399"/>
        <xdr:cNvCxnSpPr/>
      </xdr:nvCxnSpPr>
      <xdr:spPr>
        <a:xfrm flipV="1">
          <a:off x="9639300" y="13557557"/>
          <a:ext cx="838200" cy="1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162673</xdr:rowOff>
    </xdr:from>
    <xdr:ext cx="534377" cy="259045"/>
    <xdr:sp macro="" textlink="">
      <xdr:nvSpPr>
        <xdr:cNvPr id="401" name="商工費平均値テキスト"/>
        <xdr:cNvSpPr txBox="1"/>
      </xdr:nvSpPr>
      <xdr:spPr>
        <a:xfrm>
          <a:off x="10528300" y="13192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139796</xdr:rowOff>
    </xdr:from>
    <xdr:to>
      <xdr:col>55</xdr:col>
      <xdr:colOff>50800</xdr:colOff>
      <xdr:row>78</xdr:row>
      <xdr:rowOff>69946</xdr:rowOff>
    </xdr:to>
    <xdr:sp macro="" textlink="">
      <xdr:nvSpPr>
        <xdr:cNvPr id="402" name="フローチャート: 判断 401"/>
        <xdr:cNvSpPr/>
      </xdr:nvSpPr>
      <xdr:spPr>
        <a:xfrm>
          <a:off x="10426700" y="1334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26347</xdr:rowOff>
    </xdr:from>
    <xdr:to>
      <xdr:col>50</xdr:col>
      <xdr:colOff>114300</xdr:colOff>
      <xdr:row>79</xdr:row>
      <xdr:rowOff>42252</xdr:rowOff>
    </xdr:to>
    <xdr:cxnSp macro="">
      <xdr:nvCxnSpPr>
        <xdr:cNvPr id="403" name="直線コネクタ 402"/>
        <xdr:cNvCxnSpPr/>
      </xdr:nvCxnSpPr>
      <xdr:spPr>
        <a:xfrm flipV="1">
          <a:off x="8750300" y="13570897"/>
          <a:ext cx="889000" cy="1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127713</xdr:rowOff>
    </xdr:from>
    <xdr:to>
      <xdr:col>50</xdr:col>
      <xdr:colOff>165100</xdr:colOff>
      <xdr:row>78</xdr:row>
      <xdr:rowOff>57863</xdr:rowOff>
    </xdr:to>
    <xdr:sp macro="" textlink="">
      <xdr:nvSpPr>
        <xdr:cNvPr id="404" name="フローチャート: 判断 403"/>
        <xdr:cNvSpPr/>
      </xdr:nvSpPr>
      <xdr:spPr>
        <a:xfrm>
          <a:off x="9588500" y="1332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74390</xdr:rowOff>
    </xdr:from>
    <xdr:ext cx="534377" cy="259045"/>
    <xdr:sp macro="" textlink="">
      <xdr:nvSpPr>
        <xdr:cNvPr id="405" name="テキスト ボックス 404"/>
        <xdr:cNvSpPr txBox="1"/>
      </xdr:nvSpPr>
      <xdr:spPr>
        <a:xfrm>
          <a:off x="9372111" y="1310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1952</xdr:rowOff>
    </xdr:from>
    <xdr:to>
      <xdr:col>45</xdr:col>
      <xdr:colOff>177800</xdr:colOff>
      <xdr:row>79</xdr:row>
      <xdr:rowOff>42252</xdr:rowOff>
    </xdr:to>
    <xdr:cxnSp macro="">
      <xdr:nvCxnSpPr>
        <xdr:cNvPr id="406" name="直線コネクタ 405"/>
        <xdr:cNvCxnSpPr/>
      </xdr:nvCxnSpPr>
      <xdr:spPr>
        <a:xfrm>
          <a:off x="7861300" y="13546502"/>
          <a:ext cx="889000" cy="4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1101</xdr:rowOff>
    </xdr:from>
    <xdr:to>
      <xdr:col>46</xdr:col>
      <xdr:colOff>38100</xdr:colOff>
      <xdr:row>78</xdr:row>
      <xdr:rowOff>102701</xdr:rowOff>
    </xdr:to>
    <xdr:sp macro="" textlink="">
      <xdr:nvSpPr>
        <xdr:cNvPr id="407" name="フローチャート: 判断 406"/>
        <xdr:cNvSpPr/>
      </xdr:nvSpPr>
      <xdr:spPr>
        <a:xfrm>
          <a:off x="8699500" y="1337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119228</xdr:rowOff>
    </xdr:from>
    <xdr:ext cx="534377" cy="259045"/>
    <xdr:sp macro="" textlink="">
      <xdr:nvSpPr>
        <xdr:cNvPr id="408" name="テキスト ボックス 407"/>
        <xdr:cNvSpPr txBox="1"/>
      </xdr:nvSpPr>
      <xdr:spPr>
        <a:xfrm>
          <a:off x="8483111" y="1314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1952</xdr:rowOff>
    </xdr:from>
    <xdr:to>
      <xdr:col>41</xdr:col>
      <xdr:colOff>50800</xdr:colOff>
      <xdr:row>79</xdr:row>
      <xdr:rowOff>48489</xdr:rowOff>
    </xdr:to>
    <xdr:cxnSp macro="">
      <xdr:nvCxnSpPr>
        <xdr:cNvPr id="409" name="直線コネクタ 408"/>
        <xdr:cNvCxnSpPr/>
      </xdr:nvCxnSpPr>
      <xdr:spPr>
        <a:xfrm flipV="1">
          <a:off x="6972300" y="13546502"/>
          <a:ext cx="889000" cy="4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68898</xdr:rowOff>
    </xdr:from>
    <xdr:to>
      <xdr:col>41</xdr:col>
      <xdr:colOff>101600</xdr:colOff>
      <xdr:row>77</xdr:row>
      <xdr:rowOff>170498</xdr:rowOff>
    </xdr:to>
    <xdr:sp macro="" textlink="">
      <xdr:nvSpPr>
        <xdr:cNvPr id="410" name="フローチャート: 判断 409"/>
        <xdr:cNvSpPr/>
      </xdr:nvSpPr>
      <xdr:spPr>
        <a:xfrm>
          <a:off x="7810500" y="1327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15575</xdr:rowOff>
    </xdr:from>
    <xdr:ext cx="534377" cy="259045"/>
    <xdr:sp macro="" textlink="">
      <xdr:nvSpPr>
        <xdr:cNvPr id="411" name="テキスト ボックス 410"/>
        <xdr:cNvSpPr txBox="1"/>
      </xdr:nvSpPr>
      <xdr:spPr>
        <a:xfrm>
          <a:off x="7594111" y="1304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17545</xdr:rowOff>
    </xdr:from>
    <xdr:to>
      <xdr:col>36</xdr:col>
      <xdr:colOff>165100</xdr:colOff>
      <xdr:row>78</xdr:row>
      <xdr:rowOff>119145</xdr:rowOff>
    </xdr:to>
    <xdr:sp macro="" textlink="">
      <xdr:nvSpPr>
        <xdr:cNvPr id="412" name="フローチャート: 判断 411"/>
        <xdr:cNvSpPr/>
      </xdr:nvSpPr>
      <xdr:spPr>
        <a:xfrm>
          <a:off x="6921500" y="1339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135672</xdr:rowOff>
    </xdr:from>
    <xdr:ext cx="534377" cy="259045"/>
    <xdr:sp macro="" textlink="">
      <xdr:nvSpPr>
        <xdr:cNvPr id="413" name="テキスト ボックス 412"/>
        <xdr:cNvSpPr txBox="1"/>
      </xdr:nvSpPr>
      <xdr:spPr>
        <a:xfrm>
          <a:off x="6705111" y="1316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133657</xdr:rowOff>
    </xdr:from>
    <xdr:to>
      <xdr:col>55</xdr:col>
      <xdr:colOff>50800</xdr:colOff>
      <xdr:row>79</xdr:row>
      <xdr:rowOff>63807</xdr:rowOff>
    </xdr:to>
    <xdr:sp macro="" textlink="">
      <xdr:nvSpPr>
        <xdr:cNvPr id="419" name="楕円 418"/>
        <xdr:cNvSpPr/>
      </xdr:nvSpPr>
      <xdr:spPr>
        <a:xfrm>
          <a:off x="10426700" y="1350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48584</xdr:rowOff>
    </xdr:from>
    <xdr:ext cx="469744" cy="259045"/>
    <xdr:sp macro="" textlink="">
      <xdr:nvSpPr>
        <xdr:cNvPr id="420" name="商工費該当値テキスト"/>
        <xdr:cNvSpPr txBox="1"/>
      </xdr:nvSpPr>
      <xdr:spPr>
        <a:xfrm>
          <a:off x="10528300" y="1342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146997</xdr:rowOff>
    </xdr:from>
    <xdr:to>
      <xdr:col>50</xdr:col>
      <xdr:colOff>165100</xdr:colOff>
      <xdr:row>79</xdr:row>
      <xdr:rowOff>77147</xdr:rowOff>
    </xdr:to>
    <xdr:sp macro="" textlink="">
      <xdr:nvSpPr>
        <xdr:cNvPr id="421" name="楕円 420"/>
        <xdr:cNvSpPr/>
      </xdr:nvSpPr>
      <xdr:spPr>
        <a:xfrm>
          <a:off x="9588500" y="1352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68274</xdr:rowOff>
    </xdr:from>
    <xdr:ext cx="469744" cy="259045"/>
    <xdr:sp macro="" textlink="">
      <xdr:nvSpPr>
        <xdr:cNvPr id="422" name="テキスト ボックス 421"/>
        <xdr:cNvSpPr txBox="1"/>
      </xdr:nvSpPr>
      <xdr:spPr>
        <a:xfrm>
          <a:off x="9404428" y="1361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162902</xdr:rowOff>
    </xdr:from>
    <xdr:to>
      <xdr:col>46</xdr:col>
      <xdr:colOff>38100</xdr:colOff>
      <xdr:row>79</xdr:row>
      <xdr:rowOff>93052</xdr:rowOff>
    </xdr:to>
    <xdr:sp macro="" textlink="">
      <xdr:nvSpPr>
        <xdr:cNvPr id="423" name="楕円 422"/>
        <xdr:cNvSpPr/>
      </xdr:nvSpPr>
      <xdr:spPr>
        <a:xfrm>
          <a:off x="8699500" y="1353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84179</xdr:rowOff>
    </xdr:from>
    <xdr:ext cx="469744" cy="259045"/>
    <xdr:sp macro="" textlink="">
      <xdr:nvSpPr>
        <xdr:cNvPr id="424" name="テキスト ボックス 423"/>
        <xdr:cNvSpPr txBox="1"/>
      </xdr:nvSpPr>
      <xdr:spPr>
        <a:xfrm>
          <a:off x="8515428" y="1362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122602</xdr:rowOff>
    </xdr:from>
    <xdr:to>
      <xdr:col>41</xdr:col>
      <xdr:colOff>101600</xdr:colOff>
      <xdr:row>79</xdr:row>
      <xdr:rowOff>52752</xdr:rowOff>
    </xdr:to>
    <xdr:sp macro="" textlink="">
      <xdr:nvSpPr>
        <xdr:cNvPr id="425" name="楕円 424"/>
        <xdr:cNvSpPr/>
      </xdr:nvSpPr>
      <xdr:spPr>
        <a:xfrm>
          <a:off x="7810500" y="1349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43879</xdr:rowOff>
    </xdr:from>
    <xdr:ext cx="469744" cy="259045"/>
    <xdr:sp macro="" textlink="">
      <xdr:nvSpPr>
        <xdr:cNvPr id="426" name="テキスト ボックス 425"/>
        <xdr:cNvSpPr txBox="1"/>
      </xdr:nvSpPr>
      <xdr:spPr>
        <a:xfrm>
          <a:off x="7626428" y="1358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169139</xdr:rowOff>
    </xdr:from>
    <xdr:to>
      <xdr:col>36</xdr:col>
      <xdr:colOff>165100</xdr:colOff>
      <xdr:row>79</xdr:row>
      <xdr:rowOff>99289</xdr:rowOff>
    </xdr:to>
    <xdr:sp macro="" textlink="">
      <xdr:nvSpPr>
        <xdr:cNvPr id="427" name="楕円 426"/>
        <xdr:cNvSpPr/>
      </xdr:nvSpPr>
      <xdr:spPr>
        <a:xfrm>
          <a:off x="6921500" y="1354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90416</xdr:rowOff>
    </xdr:from>
    <xdr:ext cx="469744" cy="259045"/>
    <xdr:sp macro="" textlink="">
      <xdr:nvSpPr>
        <xdr:cNvPr id="428" name="テキスト ボックス 427"/>
        <xdr:cNvSpPr txBox="1"/>
      </xdr:nvSpPr>
      <xdr:spPr>
        <a:xfrm>
          <a:off x="6737428" y="1363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0" name="テキスト ボックス 43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118445</xdr:rowOff>
    </xdr:from>
    <xdr:to>
      <xdr:col>54</xdr:col>
      <xdr:colOff>189865</xdr:colOff>
      <xdr:row>97</xdr:row>
      <xdr:rowOff>128882</xdr:rowOff>
    </xdr:to>
    <xdr:cxnSp macro="">
      <xdr:nvCxnSpPr>
        <xdr:cNvPr id="448" name="直線コネクタ 447"/>
        <xdr:cNvCxnSpPr/>
      </xdr:nvCxnSpPr>
      <xdr:spPr>
        <a:xfrm flipV="1">
          <a:off x="10475595" y="15548945"/>
          <a:ext cx="1270" cy="121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132709</xdr:rowOff>
    </xdr:from>
    <xdr:ext cx="534377" cy="259045"/>
    <xdr:sp macro="" textlink="">
      <xdr:nvSpPr>
        <xdr:cNvPr id="449" name="土木費最小値テキスト"/>
        <xdr:cNvSpPr txBox="1"/>
      </xdr:nvSpPr>
      <xdr:spPr>
        <a:xfrm>
          <a:off x="10528300" y="1676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128882</xdr:rowOff>
    </xdr:from>
    <xdr:to>
      <xdr:col>55</xdr:col>
      <xdr:colOff>88900</xdr:colOff>
      <xdr:row>97</xdr:row>
      <xdr:rowOff>128882</xdr:rowOff>
    </xdr:to>
    <xdr:cxnSp macro="">
      <xdr:nvCxnSpPr>
        <xdr:cNvPr id="450" name="直線コネクタ 449"/>
        <xdr:cNvCxnSpPr/>
      </xdr:nvCxnSpPr>
      <xdr:spPr>
        <a:xfrm>
          <a:off x="10388600" y="1675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65122</xdr:rowOff>
    </xdr:from>
    <xdr:ext cx="599010" cy="259045"/>
    <xdr:sp macro="" textlink="">
      <xdr:nvSpPr>
        <xdr:cNvPr id="451" name="土木費最大値テキスト"/>
        <xdr:cNvSpPr txBox="1"/>
      </xdr:nvSpPr>
      <xdr:spPr>
        <a:xfrm>
          <a:off x="10528300" y="1532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223,719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118445</xdr:rowOff>
    </xdr:from>
    <xdr:to>
      <xdr:col>55</xdr:col>
      <xdr:colOff>88900</xdr:colOff>
      <xdr:row>90</xdr:row>
      <xdr:rowOff>118445</xdr:rowOff>
    </xdr:to>
    <xdr:cxnSp macro="">
      <xdr:nvCxnSpPr>
        <xdr:cNvPr id="452" name="直線コネクタ 451"/>
        <xdr:cNvCxnSpPr/>
      </xdr:nvCxnSpPr>
      <xdr:spPr>
        <a:xfrm>
          <a:off x="10388600" y="1554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75440</xdr:rowOff>
    </xdr:from>
    <xdr:to>
      <xdr:col>55</xdr:col>
      <xdr:colOff>0</xdr:colOff>
      <xdr:row>95</xdr:row>
      <xdr:rowOff>79155</xdr:rowOff>
    </xdr:to>
    <xdr:cxnSp macro="">
      <xdr:nvCxnSpPr>
        <xdr:cNvPr id="453" name="直線コネクタ 452"/>
        <xdr:cNvCxnSpPr/>
      </xdr:nvCxnSpPr>
      <xdr:spPr>
        <a:xfrm flipV="1">
          <a:off x="9639300" y="15677390"/>
          <a:ext cx="838200" cy="68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129038</xdr:rowOff>
    </xdr:from>
    <xdr:ext cx="534377" cy="259045"/>
    <xdr:sp macro="" textlink="">
      <xdr:nvSpPr>
        <xdr:cNvPr id="454" name="土木費平均値テキスト"/>
        <xdr:cNvSpPr txBox="1"/>
      </xdr:nvSpPr>
      <xdr:spPr>
        <a:xfrm>
          <a:off x="10528300" y="16416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150611</xdr:rowOff>
    </xdr:from>
    <xdr:to>
      <xdr:col>55</xdr:col>
      <xdr:colOff>50800</xdr:colOff>
      <xdr:row>96</xdr:row>
      <xdr:rowOff>80761</xdr:rowOff>
    </xdr:to>
    <xdr:sp macro="" textlink="">
      <xdr:nvSpPr>
        <xdr:cNvPr id="455" name="フローチャート: 判断 454"/>
        <xdr:cNvSpPr/>
      </xdr:nvSpPr>
      <xdr:spPr>
        <a:xfrm>
          <a:off x="104267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79155</xdr:rowOff>
    </xdr:from>
    <xdr:to>
      <xdr:col>50</xdr:col>
      <xdr:colOff>114300</xdr:colOff>
      <xdr:row>96</xdr:row>
      <xdr:rowOff>111257</xdr:rowOff>
    </xdr:to>
    <xdr:cxnSp macro="">
      <xdr:nvCxnSpPr>
        <xdr:cNvPr id="456" name="直線コネクタ 455"/>
        <xdr:cNvCxnSpPr/>
      </xdr:nvCxnSpPr>
      <xdr:spPr>
        <a:xfrm flipV="1">
          <a:off x="8750300" y="16366905"/>
          <a:ext cx="889000" cy="20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165001</xdr:rowOff>
    </xdr:from>
    <xdr:to>
      <xdr:col>50</xdr:col>
      <xdr:colOff>165100</xdr:colOff>
      <xdr:row>96</xdr:row>
      <xdr:rowOff>95151</xdr:rowOff>
    </xdr:to>
    <xdr:sp macro="" textlink="">
      <xdr:nvSpPr>
        <xdr:cNvPr id="457" name="フローチャート: 判断 456"/>
        <xdr:cNvSpPr/>
      </xdr:nvSpPr>
      <xdr:spPr>
        <a:xfrm>
          <a:off x="9588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86278</xdr:rowOff>
    </xdr:from>
    <xdr:ext cx="534377" cy="259045"/>
    <xdr:sp macro="" textlink="">
      <xdr:nvSpPr>
        <xdr:cNvPr id="458" name="テキスト ボックス 457"/>
        <xdr:cNvSpPr txBox="1"/>
      </xdr:nvSpPr>
      <xdr:spPr>
        <a:xfrm>
          <a:off x="9372111" y="1654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42687</xdr:rowOff>
    </xdr:from>
    <xdr:to>
      <xdr:col>45</xdr:col>
      <xdr:colOff>177800</xdr:colOff>
      <xdr:row>96</xdr:row>
      <xdr:rowOff>111257</xdr:rowOff>
    </xdr:to>
    <xdr:cxnSp macro="">
      <xdr:nvCxnSpPr>
        <xdr:cNvPr id="459" name="直線コネクタ 458"/>
        <xdr:cNvCxnSpPr/>
      </xdr:nvCxnSpPr>
      <xdr:spPr>
        <a:xfrm>
          <a:off x="7861300" y="16501887"/>
          <a:ext cx="889000" cy="6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15873</xdr:rowOff>
    </xdr:from>
    <xdr:to>
      <xdr:col>46</xdr:col>
      <xdr:colOff>38100</xdr:colOff>
      <xdr:row>96</xdr:row>
      <xdr:rowOff>117473</xdr:rowOff>
    </xdr:to>
    <xdr:sp macro="" textlink="">
      <xdr:nvSpPr>
        <xdr:cNvPr id="460" name="フローチャート: 判断 459"/>
        <xdr:cNvSpPr/>
      </xdr:nvSpPr>
      <xdr:spPr>
        <a:xfrm>
          <a:off x="8699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134000</xdr:rowOff>
    </xdr:from>
    <xdr:ext cx="534377" cy="259045"/>
    <xdr:sp macro="" textlink="">
      <xdr:nvSpPr>
        <xdr:cNvPr id="461" name="テキスト ボックス 460"/>
        <xdr:cNvSpPr txBox="1"/>
      </xdr:nvSpPr>
      <xdr:spPr>
        <a:xfrm>
          <a:off x="8483111" y="1625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19754</xdr:rowOff>
    </xdr:from>
    <xdr:to>
      <xdr:col>41</xdr:col>
      <xdr:colOff>50800</xdr:colOff>
      <xdr:row>96</xdr:row>
      <xdr:rowOff>42687</xdr:rowOff>
    </xdr:to>
    <xdr:cxnSp macro="">
      <xdr:nvCxnSpPr>
        <xdr:cNvPr id="462" name="直線コネクタ 461"/>
        <xdr:cNvCxnSpPr/>
      </xdr:nvCxnSpPr>
      <xdr:spPr>
        <a:xfrm>
          <a:off x="6972300" y="16307504"/>
          <a:ext cx="889000" cy="19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49592</xdr:rowOff>
    </xdr:from>
    <xdr:to>
      <xdr:col>41</xdr:col>
      <xdr:colOff>101600</xdr:colOff>
      <xdr:row>95</xdr:row>
      <xdr:rowOff>151192</xdr:rowOff>
    </xdr:to>
    <xdr:sp macro="" textlink="">
      <xdr:nvSpPr>
        <xdr:cNvPr id="463" name="フローチャート: 判断 462"/>
        <xdr:cNvSpPr/>
      </xdr:nvSpPr>
      <xdr:spPr>
        <a:xfrm>
          <a:off x="7810500" y="1633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167719</xdr:rowOff>
    </xdr:from>
    <xdr:ext cx="534377" cy="259045"/>
    <xdr:sp macro="" textlink="">
      <xdr:nvSpPr>
        <xdr:cNvPr id="464" name="テキスト ボックス 463"/>
        <xdr:cNvSpPr txBox="1"/>
      </xdr:nvSpPr>
      <xdr:spPr>
        <a:xfrm>
          <a:off x="7594111" y="1611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10565</xdr:rowOff>
    </xdr:from>
    <xdr:to>
      <xdr:col>36</xdr:col>
      <xdr:colOff>165100</xdr:colOff>
      <xdr:row>96</xdr:row>
      <xdr:rowOff>112165</xdr:rowOff>
    </xdr:to>
    <xdr:sp macro="" textlink="">
      <xdr:nvSpPr>
        <xdr:cNvPr id="465" name="フローチャート: 判断 464"/>
        <xdr:cNvSpPr/>
      </xdr:nvSpPr>
      <xdr:spPr>
        <a:xfrm>
          <a:off x="6921500" y="16469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103292</xdr:rowOff>
    </xdr:from>
    <xdr:ext cx="534377" cy="259045"/>
    <xdr:sp macro="" textlink="">
      <xdr:nvSpPr>
        <xdr:cNvPr id="466" name="テキスト ボックス 465"/>
        <xdr:cNvSpPr txBox="1"/>
      </xdr:nvSpPr>
      <xdr:spPr>
        <a:xfrm>
          <a:off x="6705111" y="1656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24640</xdr:rowOff>
    </xdr:from>
    <xdr:to>
      <xdr:col>55</xdr:col>
      <xdr:colOff>50800</xdr:colOff>
      <xdr:row>91</xdr:row>
      <xdr:rowOff>126240</xdr:rowOff>
    </xdr:to>
    <xdr:sp macro="" textlink="">
      <xdr:nvSpPr>
        <xdr:cNvPr id="472" name="楕円 471"/>
        <xdr:cNvSpPr/>
      </xdr:nvSpPr>
      <xdr:spPr>
        <a:xfrm>
          <a:off x="10426700" y="1562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47517</xdr:rowOff>
    </xdr:from>
    <xdr:ext cx="599010" cy="259045"/>
    <xdr:sp macro="" textlink="">
      <xdr:nvSpPr>
        <xdr:cNvPr id="473" name="土木費該当値テキスト"/>
        <xdr:cNvSpPr txBox="1"/>
      </xdr:nvSpPr>
      <xdr:spPr>
        <a:xfrm>
          <a:off x="10528300" y="15478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28355</xdr:rowOff>
    </xdr:from>
    <xdr:to>
      <xdr:col>50</xdr:col>
      <xdr:colOff>165100</xdr:colOff>
      <xdr:row>95</xdr:row>
      <xdr:rowOff>129955</xdr:rowOff>
    </xdr:to>
    <xdr:sp macro="" textlink="">
      <xdr:nvSpPr>
        <xdr:cNvPr id="474" name="楕円 473"/>
        <xdr:cNvSpPr/>
      </xdr:nvSpPr>
      <xdr:spPr>
        <a:xfrm>
          <a:off x="9588500" y="1631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146482</xdr:rowOff>
    </xdr:from>
    <xdr:ext cx="534377" cy="259045"/>
    <xdr:sp macro="" textlink="">
      <xdr:nvSpPr>
        <xdr:cNvPr id="475" name="テキスト ボックス 474"/>
        <xdr:cNvSpPr txBox="1"/>
      </xdr:nvSpPr>
      <xdr:spPr>
        <a:xfrm>
          <a:off x="9372111" y="1609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60457</xdr:rowOff>
    </xdr:from>
    <xdr:to>
      <xdr:col>46</xdr:col>
      <xdr:colOff>38100</xdr:colOff>
      <xdr:row>96</xdr:row>
      <xdr:rowOff>162057</xdr:rowOff>
    </xdr:to>
    <xdr:sp macro="" textlink="">
      <xdr:nvSpPr>
        <xdr:cNvPr id="476" name="楕円 475"/>
        <xdr:cNvSpPr/>
      </xdr:nvSpPr>
      <xdr:spPr>
        <a:xfrm>
          <a:off x="8699500" y="1651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153184</xdr:rowOff>
    </xdr:from>
    <xdr:ext cx="534377" cy="259045"/>
    <xdr:sp macro="" textlink="">
      <xdr:nvSpPr>
        <xdr:cNvPr id="477" name="テキスト ボックス 476"/>
        <xdr:cNvSpPr txBox="1"/>
      </xdr:nvSpPr>
      <xdr:spPr>
        <a:xfrm>
          <a:off x="8483111" y="1661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163337</xdr:rowOff>
    </xdr:from>
    <xdr:to>
      <xdr:col>41</xdr:col>
      <xdr:colOff>101600</xdr:colOff>
      <xdr:row>96</xdr:row>
      <xdr:rowOff>93487</xdr:rowOff>
    </xdr:to>
    <xdr:sp macro="" textlink="">
      <xdr:nvSpPr>
        <xdr:cNvPr id="478" name="楕円 477"/>
        <xdr:cNvSpPr/>
      </xdr:nvSpPr>
      <xdr:spPr>
        <a:xfrm>
          <a:off x="7810500" y="1645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84614</xdr:rowOff>
    </xdr:from>
    <xdr:ext cx="534377" cy="259045"/>
    <xdr:sp macro="" textlink="">
      <xdr:nvSpPr>
        <xdr:cNvPr id="479" name="テキスト ボックス 478"/>
        <xdr:cNvSpPr txBox="1"/>
      </xdr:nvSpPr>
      <xdr:spPr>
        <a:xfrm>
          <a:off x="7594111" y="1654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140404</xdr:rowOff>
    </xdr:from>
    <xdr:to>
      <xdr:col>36</xdr:col>
      <xdr:colOff>165100</xdr:colOff>
      <xdr:row>95</xdr:row>
      <xdr:rowOff>70554</xdr:rowOff>
    </xdr:to>
    <xdr:sp macro="" textlink="">
      <xdr:nvSpPr>
        <xdr:cNvPr id="480" name="楕円 479"/>
        <xdr:cNvSpPr/>
      </xdr:nvSpPr>
      <xdr:spPr>
        <a:xfrm>
          <a:off x="6921500" y="1625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87081</xdr:rowOff>
    </xdr:from>
    <xdr:ext cx="534377" cy="259045"/>
    <xdr:sp macro="" textlink="">
      <xdr:nvSpPr>
        <xdr:cNvPr id="481" name="テキスト ボックス 480"/>
        <xdr:cNvSpPr txBox="1"/>
      </xdr:nvSpPr>
      <xdr:spPr>
        <a:xfrm>
          <a:off x="6705111" y="1603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96152</xdr:rowOff>
    </xdr:from>
    <xdr:to>
      <xdr:col>85</xdr:col>
      <xdr:colOff>126364</xdr:colOff>
      <xdr:row>38</xdr:row>
      <xdr:rowOff>61911</xdr:rowOff>
    </xdr:to>
    <xdr:cxnSp macro="">
      <xdr:nvCxnSpPr>
        <xdr:cNvPr id="507" name="直線コネクタ 506"/>
        <xdr:cNvCxnSpPr/>
      </xdr:nvCxnSpPr>
      <xdr:spPr>
        <a:xfrm flipV="1">
          <a:off x="16317595" y="5068202"/>
          <a:ext cx="1269" cy="1508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65738</xdr:rowOff>
    </xdr:from>
    <xdr:ext cx="534377" cy="259045"/>
    <xdr:sp macro="" textlink="">
      <xdr:nvSpPr>
        <xdr:cNvPr id="508" name="消防費最小値テキスト"/>
        <xdr:cNvSpPr txBox="1"/>
      </xdr:nvSpPr>
      <xdr:spPr>
        <a:xfrm>
          <a:off x="16370300" y="658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61911</xdr:rowOff>
    </xdr:from>
    <xdr:to>
      <xdr:col>86</xdr:col>
      <xdr:colOff>25400</xdr:colOff>
      <xdr:row>38</xdr:row>
      <xdr:rowOff>61911</xdr:rowOff>
    </xdr:to>
    <xdr:cxnSp macro="">
      <xdr:nvCxnSpPr>
        <xdr:cNvPr id="509" name="直線コネクタ 508"/>
        <xdr:cNvCxnSpPr/>
      </xdr:nvCxnSpPr>
      <xdr:spPr>
        <a:xfrm>
          <a:off x="16230600" y="657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42829</xdr:rowOff>
    </xdr:from>
    <xdr:ext cx="599010" cy="259045"/>
    <xdr:sp macro="" textlink="">
      <xdr:nvSpPr>
        <xdr:cNvPr id="510" name="消防費最大値テキスト"/>
        <xdr:cNvSpPr txBox="1"/>
      </xdr:nvSpPr>
      <xdr:spPr>
        <a:xfrm>
          <a:off x="16370300" y="4843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105,167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96152</xdr:rowOff>
    </xdr:from>
    <xdr:to>
      <xdr:col>86</xdr:col>
      <xdr:colOff>25400</xdr:colOff>
      <xdr:row>29</xdr:row>
      <xdr:rowOff>96152</xdr:rowOff>
    </xdr:to>
    <xdr:cxnSp macro="">
      <xdr:nvCxnSpPr>
        <xdr:cNvPr id="511" name="直線コネクタ 510"/>
        <xdr:cNvCxnSpPr/>
      </xdr:nvCxnSpPr>
      <xdr:spPr>
        <a:xfrm>
          <a:off x="16230600" y="5068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166381</xdr:rowOff>
    </xdr:from>
    <xdr:to>
      <xdr:col>85</xdr:col>
      <xdr:colOff>127000</xdr:colOff>
      <xdr:row>37</xdr:row>
      <xdr:rowOff>15684</xdr:rowOff>
    </xdr:to>
    <xdr:cxnSp macro="">
      <xdr:nvCxnSpPr>
        <xdr:cNvPr id="512" name="直線コネクタ 511"/>
        <xdr:cNvCxnSpPr/>
      </xdr:nvCxnSpPr>
      <xdr:spPr>
        <a:xfrm flipV="1">
          <a:off x="15481300" y="6338581"/>
          <a:ext cx="838200" cy="2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120839</xdr:rowOff>
    </xdr:from>
    <xdr:ext cx="534377" cy="259045"/>
    <xdr:sp macro="" textlink="">
      <xdr:nvSpPr>
        <xdr:cNvPr id="513" name="消防費平均値テキスト"/>
        <xdr:cNvSpPr txBox="1"/>
      </xdr:nvSpPr>
      <xdr:spPr>
        <a:xfrm>
          <a:off x="16370300" y="6121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97962</xdr:rowOff>
    </xdr:from>
    <xdr:to>
      <xdr:col>85</xdr:col>
      <xdr:colOff>177800</xdr:colOff>
      <xdr:row>37</xdr:row>
      <xdr:rowOff>28112</xdr:rowOff>
    </xdr:to>
    <xdr:sp macro="" textlink="">
      <xdr:nvSpPr>
        <xdr:cNvPr id="514" name="フローチャート: 判断 513"/>
        <xdr:cNvSpPr/>
      </xdr:nvSpPr>
      <xdr:spPr>
        <a:xfrm>
          <a:off x="162687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15684</xdr:rowOff>
    </xdr:from>
    <xdr:to>
      <xdr:col>81</xdr:col>
      <xdr:colOff>50800</xdr:colOff>
      <xdr:row>37</xdr:row>
      <xdr:rowOff>89228</xdr:rowOff>
    </xdr:to>
    <xdr:cxnSp macro="">
      <xdr:nvCxnSpPr>
        <xdr:cNvPr id="515" name="直線コネクタ 514"/>
        <xdr:cNvCxnSpPr/>
      </xdr:nvCxnSpPr>
      <xdr:spPr>
        <a:xfrm flipV="1">
          <a:off x="14592300" y="6359334"/>
          <a:ext cx="889000" cy="7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146458</xdr:rowOff>
    </xdr:from>
    <xdr:to>
      <xdr:col>81</xdr:col>
      <xdr:colOff>101600</xdr:colOff>
      <xdr:row>37</xdr:row>
      <xdr:rowOff>76608</xdr:rowOff>
    </xdr:to>
    <xdr:sp macro="" textlink="">
      <xdr:nvSpPr>
        <xdr:cNvPr id="516" name="フローチャート: 判断 515"/>
        <xdr:cNvSpPr/>
      </xdr:nvSpPr>
      <xdr:spPr>
        <a:xfrm>
          <a:off x="15430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67735</xdr:rowOff>
    </xdr:from>
    <xdr:ext cx="534377" cy="259045"/>
    <xdr:sp macro="" textlink="">
      <xdr:nvSpPr>
        <xdr:cNvPr id="517" name="テキスト ボックス 516"/>
        <xdr:cNvSpPr txBox="1"/>
      </xdr:nvSpPr>
      <xdr:spPr>
        <a:xfrm>
          <a:off x="15214111" y="641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89228</xdr:rowOff>
    </xdr:from>
    <xdr:to>
      <xdr:col>76</xdr:col>
      <xdr:colOff>114300</xdr:colOff>
      <xdr:row>37</xdr:row>
      <xdr:rowOff>92674</xdr:rowOff>
    </xdr:to>
    <xdr:cxnSp macro="">
      <xdr:nvCxnSpPr>
        <xdr:cNvPr id="518" name="直線コネクタ 517"/>
        <xdr:cNvCxnSpPr/>
      </xdr:nvCxnSpPr>
      <xdr:spPr>
        <a:xfrm flipV="1">
          <a:off x="13703300" y="6432878"/>
          <a:ext cx="889000" cy="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152026</xdr:rowOff>
    </xdr:from>
    <xdr:to>
      <xdr:col>76</xdr:col>
      <xdr:colOff>165100</xdr:colOff>
      <xdr:row>37</xdr:row>
      <xdr:rowOff>82176</xdr:rowOff>
    </xdr:to>
    <xdr:sp macro="" textlink="">
      <xdr:nvSpPr>
        <xdr:cNvPr id="519" name="フローチャート: 判断 518"/>
        <xdr:cNvSpPr/>
      </xdr:nvSpPr>
      <xdr:spPr>
        <a:xfrm>
          <a:off x="145415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98703</xdr:rowOff>
    </xdr:from>
    <xdr:ext cx="534377" cy="259045"/>
    <xdr:sp macro="" textlink="">
      <xdr:nvSpPr>
        <xdr:cNvPr id="520" name="テキスト ボックス 519"/>
        <xdr:cNvSpPr txBox="1"/>
      </xdr:nvSpPr>
      <xdr:spPr>
        <a:xfrm>
          <a:off x="14325111" y="609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75316</xdr:rowOff>
    </xdr:from>
    <xdr:to>
      <xdr:col>71</xdr:col>
      <xdr:colOff>177800</xdr:colOff>
      <xdr:row>37</xdr:row>
      <xdr:rowOff>92674</xdr:rowOff>
    </xdr:to>
    <xdr:cxnSp macro="">
      <xdr:nvCxnSpPr>
        <xdr:cNvPr id="521" name="直線コネクタ 520"/>
        <xdr:cNvCxnSpPr/>
      </xdr:nvCxnSpPr>
      <xdr:spPr>
        <a:xfrm>
          <a:off x="12814300" y="6418966"/>
          <a:ext cx="889000" cy="1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164077</xdr:rowOff>
    </xdr:from>
    <xdr:to>
      <xdr:col>72</xdr:col>
      <xdr:colOff>38100</xdr:colOff>
      <xdr:row>37</xdr:row>
      <xdr:rowOff>94227</xdr:rowOff>
    </xdr:to>
    <xdr:sp macro="" textlink="">
      <xdr:nvSpPr>
        <xdr:cNvPr id="522" name="フローチャート: 判断 521"/>
        <xdr:cNvSpPr/>
      </xdr:nvSpPr>
      <xdr:spPr>
        <a:xfrm>
          <a:off x="13652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110754</xdr:rowOff>
    </xdr:from>
    <xdr:ext cx="534377" cy="259045"/>
    <xdr:sp macro="" textlink="">
      <xdr:nvSpPr>
        <xdr:cNvPr id="523" name="テキスト ボックス 522"/>
        <xdr:cNvSpPr txBox="1"/>
      </xdr:nvSpPr>
      <xdr:spPr>
        <a:xfrm>
          <a:off x="13436111" y="611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98044</xdr:rowOff>
    </xdr:from>
    <xdr:to>
      <xdr:col>67</xdr:col>
      <xdr:colOff>101600</xdr:colOff>
      <xdr:row>37</xdr:row>
      <xdr:rowOff>28194</xdr:rowOff>
    </xdr:to>
    <xdr:sp macro="" textlink="">
      <xdr:nvSpPr>
        <xdr:cNvPr id="524" name="フローチャート: 判断 523"/>
        <xdr:cNvSpPr/>
      </xdr:nvSpPr>
      <xdr:spPr>
        <a:xfrm>
          <a:off x="12763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44721</xdr:rowOff>
    </xdr:from>
    <xdr:ext cx="534377" cy="259045"/>
    <xdr:sp macro="" textlink="">
      <xdr:nvSpPr>
        <xdr:cNvPr id="525" name="テキスト ボックス 524"/>
        <xdr:cNvSpPr txBox="1"/>
      </xdr:nvSpPr>
      <xdr:spPr>
        <a:xfrm>
          <a:off x="12547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115581</xdr:rowOff>
    </xdr:from>
    <xdr:to>
      <xdr:col>85</xdr:col>
      <xdr:colOff>177800</xdr:colOff>
      <xdr:row>37</xdr:row>
      <xdr:rowOff>45731</xdr:rowOff>
    </xdr:to>
    <xdr:sp macro="" textlink="">
      <xdr:nvSpPr>
        <xdr:cNvPr id="531" name="楕円 530"/>
        <xdr:cNvSpPr/>
      </xdr:nvSpPr>
      <xdr:spPr>
        <a:xfrm>
          <a:off x="16268700" y="628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94008</xdr:rowOff>
    </xdr:from>
    <xdr:ext cx="534377" cy="259045"/>
    <xdr:sp macro="" textlink="">
      <xdr:nvSpPr>
        <xdr:cNvPr id="532" name="消防費該当値テキスト"/>
        <xdr:cNvSpPr txBox="1"/>
      </xdr:nvSpPr>
      <xdr:spPr>
        <a:xfrm>
          <a:off x="16370300" y="626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136334</xdr:rowOff>
    </xdr:from>
    <xdr:to>
      <xdr:col>81</xdr:col>
      <xdr:colOff>101600</xdr:colOff>
      <xdr:row>37</xdr:row>
      <xdr:rowOff>66484</xdr:rowOff>
    </xdr:to>
    <xdr:sp macro="" textlink="">
      <xdr:nvSpPr>
        <xdr:cNvPr id="533" name="楕円 532"/>
        <xdr:cNvSpPr/>
      </xdr:nvSpPr>
      <xdr:spPr>
        <a:xfrm>
          <a:off x="15430500" y="630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83011</xdr:rowOff>
    </xdr:from>
    <xdr:ext cx="534377" cy="259045"/>
    <xdr:sp macro="" textlink="">
      <xdr:nvSpPr>
        <xdr:cNvPr id="534" name="テキスト ボックス 533"/>
        <xdr:cNvSpPr txBox="1"/>
      </xdr:nvSpPr>
      <xdr:spPr>
        <a:xfrm>
          <a:off x="15214111" y="608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38428</xdr:rowOff>
    </xdr:from>
    <xdr:to>
      <xdr:col>76</xdr:col>
      <xdr:colOff>165100</xdr:colOff>
      <xdr:row>37</xdr:row>
      <xdr:rowOff>140028</xdr:rowOff>
    </xdr:to>
    <xdr:sp macro="" textlink="">
      <xdr:nvSpPr>
        <xdr:cNvPr id="535" name="楕円 534"/>
        <xdr:cNvSpPr/>
      </xdr:nvSpPr>
      <xdr:spPr>
        <a:xfrm>
          <a:off x="14541500" y="638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131156</xdr:rowOff>
    </xdr:from>
    <xdr:ext cx="534377" cy="259045"/>
    <xdr:sp macro="" textlink="">
      <xdr:nvSpPr>
        <xdr:cNvPr id="536" name="テキスト ボックス 535"/>
        <xdr:cNvSpPr txBox="1"/>
      </xdr:nvSpPr>
      <xdr:spPr>
        <a:xfrm>
          <a:off x="14325111" y="647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41874</xdr:rowOff>
    </xdr:from>
    <xdr:to>
      <xdr:col>72</xdr:col>
      <xdr:colOff>38100</xdr:colOff>
      <xdr:row>37</xdr:row>
      <xdr:rowOff>143474</xdr:rowOff>
    </xdr:to>
    <xdr:sp macro="" textlink="">
      <xdr:nvSpPr>
        <xdr:cNvPr id="537" name="楕円 536"/>
        <xdr:cNvSpPr/>
      </xdr:nvSpPr>
      <xdr:spPr>
        <a:xfrm>
          <a:off x="13652500" y="638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134600</xdr:rowOff>
    </xdr:from>
    <xdr:ext cx="534377" cy="259045"/>
    <xdr:sp macro="" textlink="">
      <xdr:nvSpPr>
        <xdr:cNvPr id="538" name="テキスト ボックス 537"/>
        <xdr:cNvSpPr txBox="1"/>
      </xdr:nvSpPr>
      <xdr:spPr>
        <a:xfrm>
          <a:off x="13436111" y="647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24516</xdr:rowOff>
    </xdr:from>
    <xdr:to>
      <xdr:col>67</xdr:col>
      <xdr:colOff>101600</xdr:colOff>
      <xdr:row>37</xdr:row>
      <xdr:rowOff>126116</xdr:rowOff>
    </xdr:to>
    <xdr:sp macro="" textlink="">
      <xdr:nvSpPr>
        <xdr:cNvPr id="539" name="楕円 538"/>
        <xdr:cNvSpPr/>
      </xdr:nvSpPr>
      <xdr:spPr>
        <a:xfrm>
          <a:off x="12763500" y="636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117243</xdr:rowOff>
    </xdr:from>
    <xdr:ext cx="534377" cy="259045"/>
    <xdr:sp macro="" textlink="">
      <xdr:nvSpPr>
        <xdr:cNvPr id="540" name="テキスト ボックス 539"/>
        <xdr:cNvSpPr txBox="1"/>
      </xdr:nvSpPr>
      <xdr:spPr>
        <a:xfrm>
          <a:off x="12547111" y="646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97057</xdr:rowOff>
    </xdr:from>
    <xdr:to>
      <xdr:col>85</xdr:col>
      <xdr:colOff>126364</xdr:colOff>
      <xdr:row>58</xdr:row>
      <xdr:rowOff>22058</xdr:rowOff>
    </xdr:to>
    <xdr:cxnSp macro="">
      <xdr:nvCxnSpPr>
        <xdr:cNvPr id="562" name="直線コネクタ 561"/>
        <xdr:cNvCxnSpPr/>
      </xdr:nvCxnSpPr>
      <xdr:spPr>
        <a:xfrm flipV="1">
          <a:off x="16317595" y="9012457"/>
          <a:ext cx="1269" cy="95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25885</xdr:rowOff>
    </xdr:from>
    <xdr:ext cx="534377" cy="259045"/>
    <xdr:sp macro="" textlink="">
      <xdr:nvSpPr>
        <xdr:cNvPr id="563" name="教育費最小値テキスト"/>
        <xdr:cNvSpPr txBox="1"/>
      </xdr:nvSpPr>
      <xdr:spPr>
        <a:xfrm>
          <a:off x="16370300" y="996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22058</xdr:rowOff>
    </xdr:from>
    <xdr:to>
      <xdr:col>86</xdr:col>
      <xdr:colOff>25400</xdr:colOff>
      <xdr:row>58</xdr:row>
      <xdr:rowOff>22058</xdr:rowOff>
    </xdr:to>
    <xdr:cxnSp macro="">
      <xdr:nvCxnSpPr>
        <xdr:cNvPr id="564" name="直線コネクタ 563"/>
        <xdr:cNvCxnSpPr/>
      </xdr:nvCxnSpPr>
      <xdr:spPr>
        <a:xfrm>
          <a:off x="16230600" y="9966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43734</xdr:rowOff>
    </xdr:from>
    <xdr:ext cx="599010" cy="259045"/>
    <xdr:sp macro="" textlink="">
      <xdr:nvSpPr>
        <xdr:cNvPr id="565" name="教育費最大値テキスト"/>
        <xdr:cNvSpPr txBox="1"/>
      </xdr:nvSpPr>
      <xdr:spPr>
        <a:xfrm>
          <a:off x="16370300" y="878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234,327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97057</xdr:rowOff>
    </xdr:from>
    <xdr:to>
      <xdr:col>86</xdr:col>
      <xdr:colOff>25400</xdr:colOff>
      <xdr:row>52</xdr:row>
      <xdr:rowOff>97057</xdr:rowOff>
    </xdr:to>
    <xdr:cxnSp macro="">
      <xdr:nvCxnSpPr>
        <xdr:cNvPr id="566" name="直線コネクタ 565"/>
        <xdr:cNvCxnSpPr/>
      </xdr:nvCxnSpPr>
      <xdr:spPr>
        <a:xfrm>
          <a:off x="16230600" y="901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87497</xdr:rowOff>
    </xdr:from>
    <xdr:to>
      <xdr:col>85</xdr:col>
      <xdr:colOff>127000</xdr:colOff>
      <xdr:row>57</xdr:row>
      <xdr:rowOff>110475</xdr:rowOff>
    </xdr:to>
    <xdr:cxnSp macro="">
      <xdr:nvCxnSpPr>
        <xdr:cNvPr id="567" name="直線コネクタ 566"/>
        <xdr:cNvCxnSpPr/>
      </xdr:nvCxnSpPr>
      <xdr:spPr>
        <a:xfrm flipV="1">
          <a:off x="15481300" y="9860147"/>
          <a:ext cx="838200" cy="2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164592</xdr:rowOff>
    </xdr:from>
    <xdr:ext cx="534377" cy="259045"/>
    <xdr:sp macro="" textlink="">
      <xdr:nvSpPr>
        <xdr:cNvPr id="568" name="教育費平均値テキスト"/>
        <xdr:cNvSpPr txBox="1"/>
      </xdr:nvSpPr>
      <xdr:spPr>
        <a:xfrm>
          <a:off x="16370300" y="9594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141715</xdr:rowOff>
    </xdr:from>
    <xdr:to>
      <xdr:col>85</xdr:col>
      <xdr:colOff>177800</xdr:colOff>
      <xdr:row>57</xdr:row>
      <xdr:rowOff>71865</xdr:rowOff>
    </xdr:to>
    <xdr:sp macro="" textlink="">
      <xdr:nvSpPr>
        <xdr:cNvPr id="569" name="フローチャート: 判断 568"/>
        <xdr:cNvSpPr/>
      </xdr:nvSpPr>
      <xdr:spPr>
        <a:xfrm>
          <a:off x="162687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110475</xdr:rowOff>
    </xdr:from>
    <xdr:to>
      <xdr:col>81</xdr:col>
      <xdr:colOff>50800</xdr:colOff>
      <xdr:row>57</xdr:row>
      <xdr:rowOff>110828</xdr:rowOff>
    </xdr:to>
    <xdr:cxnSp macro="">
      <xdr:nvCxnSpPr>
        <xdr:cNvPr id="570" name="直線コネクタ 569"/>
        <xdr:cNvCxnSpPr/>
      </xdr:nvCxnSpPr>
      <xdr:spPr>
        <a:xfrm flipV="1">
          <a:off x="14592300" y="9883125"/>
          <a:ext cx="889000" cy="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149099</xdr:rowOff>
    </xdr:from>
    <xdr:to>
      <xdr:col>81</xdr:col>
      <xdr:colOff>101600</xdr:colOff>
      <xdr:row>57</xdr:row>
      <xdr:rowOff>79249</xdr:rowOff>
    </xdr:to>
    <xdr:sp macro="" textlink="">
      <xdr:nvSpPr>
        <xdr:cNvPr id="571" name="フローチャート: 判断 570"/>
        <xdr:cNvSpPr/>
      </xdr:nvSpPr>
      <xdr:spPr>
        <a:xfrm>
          <a:off x="15430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95776</xdr:rowOff>
    </xdr:from>
    <xdr:ext cx="534377" cy="259045"/>
    <xdr:sp macro="" textlink="">
      <xdr:nvSpPr>
        <xdr:cNvPr id="572" name="テキスト ボックス 571"/>
        <xdr:cNvSpPr txBox="1"/>
      </xdr:nvSpPr>
      <xdr:spPr>
        <a:xfrm>
          <a:off x="15214111" y="952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110828</xdr:rowOff>
    </xdr:from>
    <xdr:to>
      <xdr:col>76</xdr:col>
      <xdr:colOff>114300</xdr:colOff>
      <xdr:row>57</xdr:row>
      <xdr:rowOff>141085</xdr:rowOff>
    </xdr:to>
    <xdr:cxnSp macro="">
      <xdr:nvCxnSpPr>
        <xdr:cNvPr id="573" name="直線コネクタ 572"/>
        <xdr:cNvCxnSpPr/>
      </xdr:nvCxnSpPr>
      <xdr:spPr>
        <a:xfrm flipV="1">
          <a:off x="13703300" y="9883478"/>
          <a:ext cx="889000" cy="3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156698</xdr:rowOff>
    </xdr:from>
    <xdr:to>
      <xdr:col>76</xdr:col>
      <xdr:colOff>165100</xdr:colOff>
      <xdr:row>57</xdr:row>
      <xdr:rowOff>86848</xdr:rowOff>
    </xdr:to>
    <xdr:sp macro="" textlink="">
      <xdr:nvSpPr>
        <xdr:cNvPr id="574" name="フローチャート: 判断 573"/>
        <xdr:cNvSpPr/>
      </xdr:nvSpPr>
      <xdr:spPr>
        <a:xfrm>
          <a:off x="145415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103375</xdr:rowOff>
    </xdr:from>
    <xdr:ext cx="534377" cy="259045"/>
    <xdr:sp macro="" textlink="">
      <xdr:nvSpPr>
        <xdr:cNvPr id="575" name="テキスト ボックス 574"/>
        <xdr:cNvSpPr txBox="1"/>
      </xdr:nvSpPr>
      <xdr:spPr>
        <a:xfrm>
          <a:off x="14325111" y="953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140683</xdr:rowOff>
    </xdr:from>
    <xdr:to>
      <xdr:col>71</xdr:col>
      <xdr:colOff>177800</xdr:colOff>
      <xdr:row>57</xdr:row>
      <xdr:rowOff>141085</xdr:rowOff>
    </xdr:to>
    <xdr:cxnSp macro="">
      <xdr:nvCxnSpPr>
        <xdr:cNvPr id="576" name="直線コネクタ 575"/>
        <xdr:cNvCxnSpPr/>
      </xdr:nvCxnSpPr>
      <xdr:spPr>
        <a:xfrm>
          <a:off x="12814300" y="9741883"/>
          <a:ext cx="889000" cy="17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136394</xdr:rowOff>
    </xdr:from>
    <xdr:to>
      <xdr:col>72</xdr:col>
      <xdr:colOff>38100</xdr:colOff>
      <xdr:row>57</xdr:row>
      <xdr:rowOff>66544</xdr:rowOff>
    </xdr:to>
    <xdr:sp macro="" textlink="">
      <xdr:nvSpPr>
        <xdr:cNvPr id="577" name="フローチャート: 判断 576"/>
        <xdr:cNvSpPr/>
      </xdr:nvSpPr>
      <xdr:spPr>
        <a:xfrm>
          <a:off x="136525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83071</xdr:rowOff>
    </xdr:from>
    <xdr:ext cx="534377" cy="259045"/>
    <xdr:sp macro="" textlink="">
      <xdr:nvSpPr>
        <xdr:cNvPr id="578" name="テキスト ボックス 577"/>
        <xdr:cNvSpPr txBox="1"/>
      </xdr:nvSpPr>
      <xdr:spPr>
        <a:xfrm>
          <a:off x="13436111" y="951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147979</xdr:rowOff>
    </xdr:from>
    <xdr:to>
      <xdr:col>67</xdr:col>
      <xdr:colOff>101600</xdr:colOff>
      <xdr:row>57</xdr:row>
      <xdr:rowOff>78129</xdr:rowOff>
    </xdr:to>
    <xdr:sp macro="" textlink="">
      <xdr:nvSpPr>
        <xdr:cNvPr id="579" name="フローチャート: 判断 578"/>
        <xdr:cNvSpPr/>
      </xdr:nvSpPr>
      <xdr:spPr>
        <a:xfrm>
          <a:off x="12763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69256</xdr:rowOff>
    </xdr:from>
    <xdr:ext cx="534377" cy="259045"/>
    <xdr:sp macro="" textlink="">
      <xdr:nvSpPr>
        <xdr:cNvPr id="580" name="テキスト ボックス 579"/>
        <xdr:cNvSpPr txBox="1"/>
      </xdr:nvSpPr>
      <xdr:spPr>
        <a:xfrm>
          <a:off x="12547111" y="984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36697</xdr:rowOff>
    </xdr:from>
    <xdr:to>
      <xdr:col>85</xdr:col>
      <xdr:colOff>177800</xdr:colOff>
      <xdr:row>57</xdr:row>
      <xdr:rowOff>138297</xdr:rowOff>
    </xdr:to>
    <xdr:sp macro="" textlink="">
      <xdr:nvSpPr>
        <xdr:cNvPr id="586" name="楕円 585"/>
        <xdr:cNvSpPr/>
      </xdr:nvSpPr>
      <xdr:spPr>
        <a:xfrm>
          <a:off x="16268700" y="980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123074</xdr:rowOff>
    </xdr:from>
    <xdr:ext cx="534377" cy="259045"/>
    <xdr:sp macro="" textlink="">
      <xdr:nvSpPr>
        <xdr:cNvPr id="587" name="教育費該当値テキスト"/>
        <xdr:cNvSpPr txBox="1"/>
      </xdr:nvSpPr>
      <xdr:spPr>
        <a:xfrm>
          <a:off x="16370300" y="972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59675</xdr:rowOff>
    </xdr:from>
    <xdr:to>
      <xdr:col>81</xdr:col>
      <xdr:colOff>101600</xdr:colOff>
      <xdr:row>57</xdr:row>
      <xdr:rowOff>161275</xdr:rowOff>
    </xdr:to>
    <xdr:sp macro="" textlink="">
      <xdr:nvSpPr>
        <xdr:cNvPr id="588" name="楕円 587"/>
        <xdr:cNvSpPr/>
      </xdr:nvSpPr>
      <xdr:spPr>
        <a:xfrm>
          <a:off x="15430500" y="983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152402</xdr:rowOff>
    </xdr:from>
    <xdr:ext cx="534377" cy="259045"/>
    <xdr:sp macro="" textlink="">
      <xdr:nvSpPr>
        <xdr:cNvPr id="589" name="テキスト ボックス 588"/>
        <xdr:cNvSpPr txBox="1"/>
      </xdr:nvSpPr>
      <xdr:spPr>
        <a:xfrm>
          <a:off x="15214111" y="992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60028</xdr:rowOff>
    </xdr:from>
    <xdr:to>
      <xdr:col>76</xdr:col>
      <xdr:colOff>165100</xdr:colOff>
      <xdr:row>57</xdr:row>
      <xdr:rowOff>161628</xdr:rowOff>
    </xdr:to>
    <xdr:sp macro="" textlink="">
      <xdr:nvSpPr>
        <xdr:cNvPr id="590" name="楕円 589"/>
        <xdr:cNvSpPr/>
      </xdr:nvSpPr>
      <xdr:spPr>
        <a:xfrm>
          <a:off x="14541500" y="983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152755</xdr:rowOff>
    </xdr:from>
    <xdr:ext cx="534377" cy="259045"/>
    <xdr:sp macro="" textlink="">
      <xdr:nvSpPr>
        <xdr:cNvPr id="591" name="テキスト ボックス 590"/>
        <xdr:cNvSpPr txBox="1"/>
      </xdr:nvSpPr>
      <xdr:spPr>
        <a:xfrm>
          <a:off x="14325111" y="99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90285</xdr:rowOff>
    </xdr:from>
    <xdr:to>
      <xdr:col>72</xdr:col>
      <xdr:colOff>38100</xdr:colOff>
      <xdr:row>58</xdr:row>
      <xdr:rowOff>20435</xdr:rowOff>
    </xdr:to>
    <xdr:sp macro="" textlink="">
      <xdr:nvSpPr>
        <xdr:cNvPr id="592" name="楕円 591"/>
        <xdr:cNvSpPr/>
      </xdr:nvSpPr>
      <xdr:spPr>
        <a:xfrm>
          <a:off x="13652500" y="986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11562</xdr:rowOff>
    </xdr:from>
    <xdr:ext cx="534377" cy="259045"/>
    <xdr:sp macro="" textlink="">
      <xdr:nvSpPr>
        <xdr:cNvPr id="593" name="テキスト ボックス 592"/>
        <xdr:cNvSpPr txBox="1"/>
      </xdr:nvSpPr>
      <xdr:spPr>
        <a:xfrm>
          <a:off x="13436111" y="995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89883</xdr:rowOff>
    </xdr:from>
    <xdr:to>
      <xdr:col>67</xdr:col>
      <xdr:colOff>101600</xdr:colOff>
      <xdr:row>57</xdr:row>
      <xdr:rowOff>20033</xdr:rowOff>
    </xdr:to>
    <xdr:sp macro="" textlink="">
      <xdr:nvSpPr>
        <xdr:cNvPr id="594" name="楕円 593"/>
        <xdr:cNvSpPr/>
      </xdr:nvSpPr>
      <xdr:spPr>
        <a:xfrm>
          <a:off x="12763500" y="969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36560</xdr:rowOff>
    </xdr:from>
    <xdr:ext cx="534377" cy="259045"/>
    <xdr:sp macro="" textlink="">
      <xdr:nvSpPr>
        <xdr:cNvPr id="595" name="テキスト ボックス 594"/>
        <xdr:cNvSpPr txBox="1"/>
      </xdr:nvSpPr>
      <xdr:spPr>
        <a:xfrm>
          <a:off x="12547111" y="946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6" name="直線コネクタ 60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7" name="テキスト ボックス 60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0" name="直線コネクタ 60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1" name="テキスト ボックス 61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24320</xdr:rowOff>
    </xdr:from>
    <xdr:to>
      <xdr:col>85</xdr:col>
      <xdr:colOff>126364</xdr:colOff>
      <xdr:row>78</xdr:row>
      <xdr:rowOff>25400</xdr:rowOff>
    </xdr:to>
    <xdr:cxnSp macro="">
      <xdr:nvCxnSpPr>
        <xdr:cNvPr id="615" name="直線コネクタ 614"/>
        <xdr:cNvCxnSpPr/>
      </xdr:nvCxnSpPr>
      <xdr:spPr>
        <a:xfrm flipV="1">
          <a:off x="16317595" y="12197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53212</xdr:rowOff>
    </xdr:from>
    <xdr:ext cx="249299" cy="259045"/>
    <xdr:sp macro="" textlink="">
      <xdr:nvSpPr>
        <xdr:cNvPr id="616" name="災害復旧費最小値テキスト"/>
        <xdr:cNvSpPr txBox="1"/>
      </xdr:nvSpPr>
      <xdr:spPr>
        <a:xfrm>
          <a:off x="16370300" y="13426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17" name="直線コネクタ 616"/>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142447</xdr:rowOff>
    </xdr:from>
    <xdr:ext cx="599010" cy="259045"/>
    <xdr:sp macro="" textlink="">
      <xdr:nvSpPr>
        <xdr:cNvPr id="618" name="災害復旧費最大値テキスト"/>
        <xdr:cNvSpPr txBox="1"/>
      </xdr:nvSpPr>
      <xdr:spPr>
        <a:xfrm>
          <a:off x="16370300" y="119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24320</xdr:rowOff>
    </xdr:from>
    <xdr:to>
      <xdr:col>86</xdr:col>
      <xdr:colOff>25400</xdr:colOff>
      <xdr:row>71</xdr:row>
      <xdr:rowOff>24320</xdr:rowOff>
    </xdr:to>
    <xdr:cxnSp macro="">
      <xdr:nvCxnSpPr>
        <xdr:cNvPr id="619" name="直線コネクタ 618"/>
        <xdr:cNvCxnSpPr/>
      </xdr:nvCxnSpPr>
      <xdr:spPr>
        <a:xfrm>
          <a:off x="16230600" y="1219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29514</xdr:rowOff>
    </xdr:from>
    <xdr:to>
      <xdr:col>85</xdr:col>
      <xdr:colOff>127000</xdr:colOff>
      <xdr:row>74</xdr:row>
      <xdr:rowOff>70520</xdr:rowOff>
    </xdr:to>
    <xdr:cxnSp macro="">
      <xdr:nvCxnSpPr>
        <xdr:cNvPr id="620" name="直線コネクタ 619"/>
        <xdr:cNvCxnSpPr/>
      </xdr:nvCxnSpPr>
      <xdr:spPr>
        <a:xfrm>
          <a:off x="15481300" y="12716814"/>
          <a:ext cx="838200" cy="4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97662</xdr:rowOff>
    </xdr:from>
    <xdr:ext cx="469744" cy="259045"/>
    <xdr:sp macro="" textlink="">
      <xdr:nvSpPr>
        <xdr:cNvPr id="621" name="災害復旧費平均値テキスト"/>
        <xdr:cNvSpPr txBox="1"/>
      </xdr:nvSpPr>
      <xdr:spPr>
        <a:xfrm>
          <a:off x="16370300" y="13299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119235</xdr:rowOff>
    </xdr:from>
    <xdr:to>
      <xdr:col>85</xdr:col>
      <xdr:colOff>177800</xdr:colOff>
      <xdr:row>78</xdr:row>
      <xdr:rowOff>49385</xdr:rowOff>
    </xdr:to>
    <xdr:sp macro="" textlink="">
      <xdr:nvSpPr>
        <xdr:cNvPr id="622" name="フローチャート: 判断 621"/>
        <xdr:cNvSpPr/>
      </xdr:nvSpPr>
      <xdr:spPr>
        <a:xfrm>
          <a:off x="162687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29514</xdr:rowOff>
    </xdr:from>
    <xdr:to>
      <xdr:col>81</xdr:col>
      <xdr:colOff>50800</xdr:colOff>
      <xdr:row>75</xdr:row>
      <xdr:rowOff>52677</xdr:rowOff>
    </xdr:to>
    <xdr:cxnSp macro="">
      <xdr:nvCxnSpPr>
        <xdr:cNvPr id="623" name="直線コネクタ 622"/>
        <xdr:cNvCxnSpPr/>
      </xdr:nvCxnSpPr>
      <xdr:spPr>
        <a:xfrm flipV="1">
          <a:off x="14592300" y="12716814"/>
          <a:ext cx="889000" cy="19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137249</xdr:rowOff>
    </xdr:from>
    <xdr:to>
      <xdr:col>81</xdr:col>
      <xdr:colOff>101600</xdr:colOff>
      <xdr:row>78</xdr:row>
      <xdr:rowOff>67399</xdr:rowOff>
    </xdr:to>
    <xdr:sp macro="" textlink="">
      <xdr:nvSpPr>
        <xdr:cNvPr id="624" name="フローチャート: 判断 623"/>
        <xdr:cNvSpPr/>
      </xdr:nvSpPr>
      <xdr:spPr>
        <a:xfrm>
          <a:off x="15430500" y="1333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58526</xdr:rowOff>
    </xdr:from>
    <xdr:ext cx="469744" cy="259045"/>
    <xdr:sp macro="" textlink="">
      <xdr:nvSpPr>
        <xdr:cNvPr id="625" name="テキスト ボックス 624"/>
        <xdr:cNvSpPr txBox="1"/>
      </xdr:nvSpPr>
      <xdr:spPr>
        <a:xfrm>
          <a:off x="15246428" y="1343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52677</xdr:rowOff>
    </xdr:from>
    <xdr:to>
      <xdr:col>76</xdr:col>
      <xdr:colOff>114300</xdr:colOff>
      <xdr:row>78</xdr:row>
      <xdr:rowOff>4620</xdr:rowOff>
    </xdr:to>
    <xdr:cxnSp macro="">
      <xdr:nvCxnSpPr>
        <xdr:cNvPr id="626" name="直線コネクタ 625"/>
        <xdr:cNvCxnSpPr/>
      </xdr:nvCxnSpPr>
      <xdr:spPr>
        <a:xfrm flipV="1">
          <a:off x="13703300" y="12911427"/>
          <a:ext cx="889000" cy="4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127236</xdr:rowOff>
    </xdr:from>
    <xdr:to>
      <xdr:col>76</xdr:col>
      <xdr:colOff>165100</xdr:colOff>
      <xdr:row>78</xdr:row>
      <xdr:rowOff>57386</xdr:rowOff>
    </xdr:to>
    <xdr:sp macro="" textlink="">
      <xdr:nvSpPr>
        <xdr:cNvPr id="627" name="フローチャート: 判断 626"/>
        <xdr:cNvSpPr/>
      </xdr:nvSpPr>
      <xdr:spPr>
        <a:xfrm>
          <a:off x="14541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48513</xdr:rowOff>
    </xdr:from>
    <xdr:ext cx="469744" cy="259045"/>
    <xdr:sp macro="" textlink="">
      <xdr:nvSpPr>
        <xdr:cNvPr id="628" name="テキスト ボックス 627"/>
        <xdr:cNvSpPr txBox="1"/>
      </xdr:nvSpPr>
      <xdr:spPr>
        <a:xfrm>
          <a:off x="14357428" y="1342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4620</xdr:rowOff>
    </xdr:from>
    <xdr:to>
      <xdr:col>71</xdr:col>
      <xdr:colOff>177800</xdr:colOff>
      <xdr:row>78</xdr:row>
      <xdr:rowOff>25400</xdr:rowOff>
    </xdr:to>
    <xdr:cxnSp macro="">
      <xdr:nvCxnSpPr>
        <xdr:cNvPr id="629" name="直線コネクタ 628"/>
        <xdr:cNvCxnSpPr/>
      </xdr:nvCxnSpPr>
      <xdr:spPr>
        <a:xfrm flipV="1">
          <a:off x="12814300" y="13377720"/>
          <a:ext cx="889000" cy="2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103090</xdr:rowOff>
    </xdr:from>
    <xdr:to>
      <xdr:col>72</xdr:col>
      <xdr:colOff>38100</xdr:colOff>
      <xdr:row>78</xdr:row>
      <xdr:rowOff>33240</xdr:rowOff>
    </xdr:to>
    <xdr:sp macro="" textlink="">
      <xdr:nvSpPr>
        <xdr:cNvPr id="630" name="フローチャート: 判断 629"/>
        <xdr:cNvSpPr/>
      </xdr:nvSpPr>
      <xdr:spPr>
        <a:xfrm>
          <a:off x="13652500" y="1330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49767</xdr:rowOff>
    </xdr:from>
    <xdr:ext cx="469744" cy="259045"/>
    <xdr:sp macro="" textlink="">
      <xdr:nvSpPr>
        <xdr:cNvPr id="631" name="テキスト ボックス 630"/>
        <xdr:cNvSpPr txBox="1"/>
      </xdr:nvSpPr>
      <xdr:spPr>
        <a:xfrm>
          <a:off x="13468428" y="1307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119235</xdr:rowOff>
    </xdr:from>
    <xdr:to>
      <xdr:col>67</xdr:col>
      <xdr:colOff>101600</xdr:colOff>
      <xdr:row>78</xdr:row>
      <xdr:rowOff>49385</xdr:rowOff>
    </xdr:to>
    <xdr:sp macro="" textlink="">
      <xdr:nvSpPr>
        <xdr:cNvPr id="632" name="フローチャート: 判断 631"/>
        <xdr:cNvSpPr/>
      </xdr:nvSpPr>
      <xdr:spPr>
        <a:xfrm>
          <a:off x="127635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65912</xdr:rowOff>
    </xdr:from>
    <xdr:ext cx="469744" cy="259045"/>
    <xdr:sp macro="" textlink="">
      <xdr:nvSpPr>
        <xdr:cNvPr id="633" name="テキスト ボックス 632"/>
        <xdr:cNvSpPr txBox="1"/>
      </xdr:nvSpPr>
      <xdr:spPr>
        <a:xfrm>
          <a:off x="12579428" y="1309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19720</xdr:rowOff>
    </xdr:from>
    <xdr:to>
      <xdr:col>85</xdr:col>
      <xdr:colOff>177800</xdr:colOff>
      <xdr:row>74</xdr:row>
      <xdr:rowOff>121320</xdr:rowOff>
    </xdr:to>
    <xdr:sp macro="" textlink="">
      <xdr:nvSpPr>
        <xdr:cNvPr id="639" name="楕円 638"/>
        <xdr:cNvSpPr/>
      </xdr:nvSpPr>
      <xdr:spPr>
        <a:xfrm>
          <a:off x="16268700" y="1270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42597</xdr:rowOff>
    </xdr:from>
    <xdr:ext cx="599010" cy="259045"/>
    <xdr:sp macro="" textlink="">
      <xdr:nvSpPr>
        <xdr:cNvPr id="640" name="災害復旧費該当値テキスト"/>
        <xdr:cNvSpPr txBox="1"/>
      </xdr:nvSpPr>
      <xdr:spPr>
        <a:xfrm>
          <a:off x="16370300" y="12558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150164</xdr:rowOff>
    </xdr:from>
    <xdr:to>
      <xdr:col>81</xdr:col>
      <xdr:colOff>101600</xdr:colOff>
      <xdr:row>74</xdr:row>
      <xdr:rowOff>80314</xdr:rowOff>
    </xdr:to>
    <xdr:sp macro="" textlink="">
      <xdr:nvSpPr>
        <xdr:cNvPr id="641" name="楕円 640"/>
        <xdr:cNvSpPr/>
      </xdr:nvSpPr>
      <xdr:spPr>
        <a:xfrm>
          <a:off x="15430500" y="1266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96841</xdr:rowOff>
    </xdr:from>
    <xdr:ext cx="599010" cy="259045"/>
    <xdr:sp macro="" textlink="">
      <xdr:nvSpPr>
        <xdr:cNvPr id="642" name="テキスト ボックス 641"/>
        <xdr:cNvSpPr txBox="1"/>
      </xdr:nvSpPr>
      <xdr:spPr>
        <a:xfrm>
          <a:off x="15181795" y="1244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1877</xdr:rowOff>
    </xdr:from>
    <xdr:to>
      <xdr:col>76</xdr:col>
      <xdr:colOff>165100</xdr:colOff>
      <xdr:row>75</xdr:row>
      <xdr:rowOff>103477</xdr:rowOff>
    </xdr:to>
    <xdr:sp macro="" textlink="">
      <xdr:nvSpPr>
        <xdr:cNvPr id="643" name="楕円 642"/>
        <xdr:cNvSpPr/>
      </xdr:nvSpPr>
      <xdr:spPr>
        <a:xfrm>
          <a:off x="14541500" y="1286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120004</xdr:rowOff>
    </xdr:from>
    <xdr:ext cx="534377" cy="259045"/>
    <xdr:sp macro="" textlink="">
      <xdr:nvSpPr>
        <xdr:cNvPr id="644" name="テキスト ボックス 643"/>
        <xdr:cNvSpPr txBox="1"/>
      </xdr:nvSpPr>
      <xdr:spPr>
        <a:xfrm>
          <a:off x="14325111" y="1263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125270</xdr:rowOff>
    </xdr:from>
    <xdr:to>
      <xdr:col>72</xdr:col>
      <xdr:colOff>38100</xdr:colOff>
      <xdr:row>78</xdr:row>
      <xdr:rowOff>55420</xdr:rowOff>
    </xdr:to>
    <xdr:sp macro="" textlink="">
      <xdr:nvSpPr>
        <xdr:cNvPr id="645" name="楕円 644"/>
        <xdr:cNvSpPr/>
      </xdr:nvSpPr>
      <xdr:spPr>
        <a:xfrm>
          <a:off x="13652500" y="1332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46547</xdr:rowOff>
    </xdr:from>
    <xdr:ext cx="469744" cy="259045"/>
    <xdr:sp macro="" textlink="">
      <xdr:nvSpPr>
        <xdr:cNvPr id="646" name="テキスト ボックス 645"/>
        <xdr:cNvSpPr txBox="1"/>
      </xdr:nvSpPr>
      <xdr:spPr>
        <a:xfrm>
          <a:off x="13468428" y="1341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47" name="楕円 646"/>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48" name="テキスト ボックス 647"/>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2" name="テキスト ボックス 66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8" name="テキスト ボックス 66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22337</xdr:rowOff>
    </xdr:from>
    <xdr:to>
      <xdr:col>85</xdr:col>
      <xdr:colOff>126364</xdr:colOff>
      <xdr:row>99</xdr:row>
      <xdr:rowOff>27998</xdr:rowOff>
    </xdr:to>
    <xdr:cxnSp macro="">
      <xdr:nvCxnSpPr>
        <xdr:cNvPr id="672" name="直線コネクタ 671"/>
        <xdr:cNvCxnSpPr/>
      </xdr:nvCxnSpPr>
      <xdr:spPr>
        <a:xfrm flipV="1">
          <a:off x="16317595" y="15624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31825</xdr:rowOff>
    </xdr:from>
    <xdr:ext cx="469744" cy="259045"/>
    <xdr:sp macro="" textlink="">
      <xdr:nvSpPr>
        <xdr:cNvPr id="673" name="公債費最小値テキスト"/>
        <xdr:cNvSpPr txBox="1"/>
      </xdr:nvSpPr>
      <xdr:spPr>
        <a:xfrm>
          <a:off x="16370300" y="1700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27998</xdr:rowOff>
    </xdr:from>
    <xdr:to>
      <xdr:col>86</xdr:col>
      <xdr:colOff>25400</xdr:colOff>
      <xdr:row>99</xdr:row>
      <xdr:rowOff>27998</xdr:rowOff>
    </xdr:to>
    <xdr:cxnSp macro="">
      <xdr:nvCxnSpPr>
        <xdr:cNvPr id="674" name="直線コネクタ 673"/>
        <xdr:cNvCxnSpPr/>
      </xdr:nvCxnSpPr>
      <xdr:spPr>
        <a:xfrm>
          <a:off x="16230600" y="1700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140464</xdr:rowOff>
    </xdr:from>
    <xdr:ext cx="599010" cy="259045"/>
    <xdr:sp macro="" textlink="">
      <xdr:nvSpPr>
        <xdr:cNvPr id="675" name="公債費最大値テキスト"/>
        <xdr:cNvSpPr txBox="1"/>
      </xdr:nvSpPr>
      <xdr:spPr>
        <a:xfrm>
          <a:off x="16370300" y="15399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22337</xdr:rowOff>
    </xdr:from>
    <xdr:to>
      <xdr:col>86</xdr:col>
      <xdr:colOff>25400</xdr:colOff>
      <xdr:row>91</xdr:row>
      <xdr:rowOff>22337</xdr:rowOff>
    </xdr:to>
    <xdr:cxnSp macro="">
      <xdr:nvCxnSpPr>
        <xdr:cNvPr id="676" name="直線コネクタ 675"/>
        <xdr:cNvCxnSpPr/>
      </xdr:nvCxnSpPr>
      <xdr:spPr>
        <a:xfrm>
          <a:off x="16230600" y="1562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5040</xdr:rowOff>
    </xdr:from>
    <xdr:to>
      <xdr:col>85</xdr:col>
      <xdr:colOff>127000</xdr:colOff>
      <xdr:row>96</xdr:row>
      <xdr:rowOff>6669</xdr:rowOff>
    </xdr:to>
    <xdr:cxnSp macro="">
      <xdr:nvCxnSpPr>
        <xdr:cNvPr id="677" name="直線コネクタ 676"/>
        <xdr:cNvCxnSpPr/>
      </xdr:nvCxnSpPr>
      <xdr:spPr>
        <a:xfrm>
          <a:off x="15481300" y="16464240"/>
          <a:ext cx="838200" cy="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87475</xdr:rowOff>
    </xdr:from>
    <xdr:ext cx="534377" cy="259045"/>
    <xdr:sp macro="" textlink="">
      <xdr:nvSpPr>
        <xdr:cNvPr id="678" name="公債費平均値テキスト"/>
        <xdr:cNvSpPr txBox="1"/>
      </xdr:nvSpPr>
      <xdr:spPr>
        <a:xfrm>
          <a:off x="16370300" y="16546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109048</xdr:rowOff>
    </xdr:from>
    <xdr:to>
      <xdr:col>85</xdr:col>
      <xdr:colOff>177800</xdr:colOff>
      <xdr:row>97</xdr:row>
      <xdr:rowOff>39198</xdr:rowOff>
    </xdr:to>
    <xdr:sp macro="" textlink="">
      <xdr:nvSpPr>
        <xdr:cNvPr id="679" name="フローチャート: 判断 678"/>
        <xdr:cNvSpPr/>
      </xdr:nvSpPr>
      <xdr:spPr>
        <a:xfrm>
          <a:off x="162687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149530</xdr:rowOff>
    </xdr:from>
    <xdr:to>
      <xdr:col>81</xdr:col>
      <xdr:colOff>50800</xdr:colOff>
      <xdr:row>96</xdr:row>
      <xdr:rowOff>5040</xdr:rowOff>
    </xdr:to>
    <xdr:cxnSp macro="">
      <xdr:nvCxnSpPr>
        <xdr:cNvPr id="680" name="直線コネクタ 679"/>
        <xdr:cNvCxnSpPr/>
      </xdr:nvCxnSpPr>
      <xdr:spPr>
        <a:xfrm>
          <a:off x="14592300" y="16437280"/>
          <a:ext cx="889000" cy="2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110525</xdr:rowOff>
    </xdr:from>
    <xdr:to>
      <xdr:col>81</xdr:col>
      <xdr:colOff>101600</xdr:colOff>
      <xdr:row>97</xdr:row>
      <xdr:rowOff>40675</xdr:rowOff>
    </xdr:to>
    <xdr:sp macro="" textlink="">
      <xdr:nvSpPr>
        <xdr:cNvPr id="681" name="フローチャート: 判断 680"/>
        <xdr:cNvSpPr/>
      </xdr:nvSpPr>
      <xdr:spPr>
        <a:xfrm>
          <a:off x="15430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31802</xdr:rowOff>
    </xdr:from>
    <xdr:ext cx="534377" cy="259045"/>
    <xdr:sp macro="" textlink="">
      <xdr:nvSpPr>
        <xdr:cNvPr id="682" name="テキスト ボックス 681"/>
        <xdr:cNvSpPr txBox="1"/>
      </xdr:nvSpPr>
      <xdr:spPr>
        <a:xfrm>
          <a:off x="15214111" y="166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149530</xdr:rowOff>
    </xdr:from>
    <xdr:to>
      <xdr:col>76</xdr:col>
      <xdr:colOff>114300</xdr:colOff>
      <xdr:row>96</xdr:row>
      <xdr:rowOff>48450</xdr:rowOff>
    </xdr:to>
    <xdr:cxnSp macro="">
      <xdr:nvCxnSpPr>
        <xdr:cNvPr id="683" name="直線コネクタ 682"/>
        <xdr:cNvCxnSpPr/>
      </xdr:nvCxnSpPr>
      <xdr:spPr>
        <a:xfrm flipV="1">
          <a:off x="13703300" y="16437280"/>
          <a:ext cx="889000" cy="7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104239</xdr:rowOff>
    </xdr:from>
    <xdr:to>
      <xdr:col>76</xdr:col>
      <xdr:colOff>165100</xdr:colOff>
      <xdr:row>97</xdr:row>
      <xdr:rowOff>34389</xdr:rowOff>
    </xdr:to>
    <xdr:sp macro="" textlink="">
      <xdr:nvSpPr>
        <xdr:cNvPr id="684" name="フローチャート: 判断 683"/>
        <xdr:cNvSpPr/>
      </xdr:nvSpPr>
      <xdr:spPr>
        <a:xfrm>
          <a:off x="14541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25516</xdr:rowOff>
    </xdr:from>
    <xdr:ext cx="534377" cy="259045"/>
    <xdr:sp macro="" textlink="">
      <xdr:nvSpPr>
        <xdr:cNvPr id="685" name="テキスト ボックス 684"/>
        <xdr:cNvSpPr txBox="1"/>
      </xdr:nvSpPr>
      <xdr:spPr>
        <a:xfrm>
          <a:off x="14325111" y="166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25126</xdr:rowOff>
    </xdr:from>
    <xdr:to>
      <xdr:col>71</xdr:col>
      <xdr:colOff>177800</xdr:colOff>
      <xdr:row>96</xdr:row>
      <xdr:rowOff>48450</xdr:rowOff>
    </xdr:to>
    <xdr:cxnSp macro="">
      <xdr:nvCxnSpPr>
        <xdr:cNvPr id="686" name="直線コネクタ 685"/>
        <xdr:cNvCxnSpPr/>
      </xdr:nvCxnSpPr>
      <xdr:spPr>
        <a:xfrm>
          <a:off x="12814300" y="16484326"/>
          <a:ext cx="889000" cy="2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75961</xdr:rowOff>
    </xdr:from>
    <xdr:to>
      <xdr:col>72</xdr:col>
      <xdr:colOff>38100</xdr:colOff>
      <xdr:row>97</xdr:row>
      <xdr:rowOff>6111</xdr:rowOff>
    </xdr:to>
    <xdr:sp macro="" textlink="">
      <xdr:nvSpPr>
        <xdr:cNvPr id="687" name="フローチャート: 判断 686"/>
        <xdr:cNvSpPr/>
      </xdr:nvSpPr>
      <xdr:spPr>
        <a:xfrm>
          <a:off x="13652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168688</xdr:rowOff>
    </xdr:from>
    <xdr:ext cx="534377" cy="259045"/>
    <xdr:sp macro="" textlink="">
      <xdr:nvSpPr>
        <xdr:cNvPr id="688" name="テキスト ボックス 687"/>
        <xdr:cNvSpPr txBox="1"/>
      </xdr:nvSpPr>
      <xdr:spPr>
        <a:xfrm>
          <a:off x="13436111" y="166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44369</xdr:rowOff>
    </xdr:from>
    <xdr:to>
      <xdr:col>67</xdr:col>
      <xdr:colOff>101600</xdr:colOff>
      <xdr:row>96</xdr:row>
      <xdr:rowOff>145969</xdr:rowOff>
    </xdr:to>
    <xdr:sp macro="" textlink="">
      <xdr:nvSpPr>
        <xdr:cNvPr id="689" name="フローチャート: 判断 688"/>
        <xdr:cNvSpPr/>
      </xdr:nvSpPr>
      <xdr:spPr>
        <a:xfrm>
          <a:off x="12763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137096</xdr:rowOff>
    </xdr:from>
    <xdr:ext cx="534377" cy="259045"/>
    <xdr:sp macro="" textlink="">
      <xdr:nvSpPr>
        <xdr:cNvPr id="690" name="テキスト ボックス 689"/>
        <xdr:cNvSpPr txBox="1"/>
      </xdr:nvSpPr>
      <xdr:spPr>
        <a:xfrm>
          <a:off x="12547111" y="1659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127319</xdr:rowOff>
    </xdr:from>
    <xdr:to>
      <xdr:col>85</xdr:col>
      <xdr:colOff>177800</xdr:colOff>
      <xdr:row>96</xdr:row>
      <xdr:rowOff>57469</xdr:rowOff>
    </xdr:to>
    <xdr:sp macro="" textlink="">
      <xdr:nvSpPr>
        <xdr:cNvPr id="696" name="楕円 695"/>
        <xdr:cNvSpPr/>
      </xdr:nvSpPr>
      <xdr:spPr>
        <a:xfrm>
          <a:off x="16268700" y="1641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150196</xdr:rowOff>
    </xdr:from>
    <xdr:ext cx="534377" cy="259045"/>
    <xdr:sp macro="" textlink="">
      <xdr:nvSpPr>
        <xdr:cNvPr id="697" name="公債費該当値テキスト"/>
        <xdr:cNvSpPr txBox="1"/>
      </xdr:nvSpPr>
      <xdr:spPr>
        <a:xfrm>
          <a:off x="16370300" y="1626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125690</xdr:rowOff>
    </xdr:from>
    <xdr:to>
      <xdr:col>81</xdr:col>
      <xdr:colOff>101600</xdr:colOff>
      <xdr:row>96</xdr:row>
      <xdr:rowOff>55840</xdr:rowOff>
    </xdr:to>
    <xdr:sp macro="" textlink="">
      <xdr:nvSpPr>
        <xdr:cNvPr id="698" name="楕円 697"/>
        <xdr:cNvSpPr/>
      </xdr:nvSpPr>
      <xdr:spPr>
        <a:xfrm>
          <a:off x="15430500" y="1641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72367</xdr:rowOff>
    </xdr:from>
    <xdr:ext cx="534377" cy="259045"/>
    <xdr:sp macro="" textlink="">
      <xdr:nvSpPr>
        <xdr:cNvPr id="699" name="テキスト ボックス 698"/>
        <xdr:cNvSpPr txBox="1"/>
      </xdr:nvSpPr>
      <xdr:spPr>
        <a:xfrm>
          <a:off x="15214111" y="1618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98730</xdr:rowOff>
    </xdr:from>
    <xdr:to>
      <xdr:col>76</xdr:col>
      <xdr:colOff>165100</xdr:colOff>
      <xdr:row>96</xdr:row>
      <xdr:rowOff>28880</xdr:rowOff>
    </xdr:to>
    <xdr:sp macro="" textlink="">
      <xdr:nvSpPr>
        <xdr:cNvPr id="700" name="楕円 699"/>
        <xdr:cNvSpPr/>
      </xdr:nvSpPr>
      <xdr:spPr>
        <a:xfrm>
          <a:off x="14541500" y="1638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45407</xdr:rowOff>
    </xdr:from>
    <xdr:ext cx="534377" cy="259045"/>
    <xdr:sp macro="" textlink="">
      <xdr:nvSpPr>
        <xdr:cNvPr id="701" name="テキスト ボックス 700"/>
        <xdr:cNvSpPr txBox="1"/>
      </xdr:nvSpPr>
      <xdr:spPr>
        <a:xfrm>
          <a:off x="14325111" y="1616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169100</xdr:rowOff>
    </xdr:from>
    <xdr:to>
      <xdr:col>72</xdr:col>
      <xdr:colOff>38100</xdr:colOff>
      <xdr:row>96</xdr:row>
      <xdr:rowOff>99250</xdr:rowOff>
    </xdr:to>
    <xdr:sp macro="" textlink="">
      <xdr:nvSpPr>
        <xdr:cNvPr id="702" name="楕円 701"/>
        <xdr:cNvSpPr/>
      </xdr:nvSpPr>
      <xdr:spPr>
        <a:xfrm>
          <a:off x="13652500" y="1645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115777</xdr:rowOff>
    </xdr:from>
    <xdr:ext cx="534377" cy="259045"/>
    <xdr:sp macro="" textlink="">
      <xdr:nvSpPr>
        <xdr:cNvPr id="703" name="テキスト ボックス 702"/>
        <xdr:cNvSpPr txBox="1"/>
      </xdr:nvSpPr>
      <xdr:spPr>
        <a:xfrm>
          <a:off x="13436111" y="1623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145776</xdr:rowOff>
    </xdr:from>
    <xdr:to>
      <xdr:col>67</xdr:col>
      <xdr:colOff>101600</xdr:colOff>
      <xdr:row>96</xdr:row>
      <xdr:rowOff>75926</xdr:rowOff>
    </xdr:to>
    <xdr:sp macro="" textlink="">
      <xdr:nvSpPr>
        <xdr:cNvPr id="704" name="楕円 703"/>
        <xdr:cNvSpPr/>
      </xdr:nvSpPr>
      <xdr:spPr>
        <a:xfrm>
          <a:off x="12763500" y="1643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92453</xdr:rowOff>
    </xdr:from>
    <xdr:ext cx="534377" cy="259045"/>
    <xdr:sp macro="" textlink="">
      <xdr:nvSpPr>
        <xdr:cNvPr id="705" name="テキスト ボックス 704"/>
        <xdr:cNvSpPr txBox="1"/>
      </xdr:nvSpPr>
      <xdr:spPr>
        <a:xfrm>
          <a:off x="12547111" y="1620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6" name="直線コネクタ 715"/>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7" name="テキスト ボックス 716"/>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9" name="テキスト ボックス 71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0" name="直線コネクタ 719"/>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1" name="テキスト ボックス 720"/>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3" name="テキスト ボックス 72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30543</xdr:rowOff>
    </xdr:from>
    <xdr:to>
      <xdr:col>116</xdr:col>
      <xdr:colOff>62864</xdr:colOff>
      <xdr:row>38</xdr:row>
      <xdr:rowOff>25400</xdr:rowOff>
    </xdr:to>
    <xdr:cxnSp macro="">
      <xdr:nvCxnSpPr>
        <xdr:cNvPr id="725" name="直線コネクタ 724"/>
        <xdr:cNvCxnSpPr/>
      </xdr:nvCxnSpPr>
      <xdr:spPr>
        <a:xfrm flipV="1">
          <a:off x="22159595" y="5345493"/>
          <a:ext cx="1269" cy="119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6"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7" name="直線コネクタ 726"/>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148670</xdr:rowOff>
    </xdr:from>
    <xdr:ext cx="469744" cy="259045"/>
    <xdr:sp macro="" textlink="">
      <xdr:nvSpPr>
        <xdr:cNvPr id="728" name="諸支出金最大値テキスト"/>
        <xdr:cNvSpPr txBox="1"/>
      </xdr:nvSpPr>
      <xdr:spPr>
        <a:xfrm>
          <a:off x="22212300" y="512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30543</xdr:rowOff>
    </xdr:from>
    <xdr:to>
      <xdr:col>116</xdr:col>
      <xdr:colOff>152400</xdr:colOff>
      <xdr:row>31</xdr:row>
      <xdr:rowOff>30543</xdr:rowOff>
    </xdr:to>
    <xdr:cxnSp macro="">
      <xdr:nvCxnSpPr>
        <xdr:cNvPr id="729" name="直線コネクタ 728"/>
        <xdr:cNvCxnSpPr/>
      </xdr:nvCxnSpPr>
      <xdr:spPr>
        <a:xfrm>
          <a:off x="22072600" y="534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0" name="直線コネクタ 729"/>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110062</xdr:rowOff>
    </xdr:from>
    <xdr:ext cx="378565" cy="259045"/>
    <xdr:sp macro="" textlink="">
      <xdr:nvSpPr>
        <xdr:cNvPr id="731" name="諸支出金平均値テキスト"/>
        <xdr:cNvSpPr txBox="1"/>
      </xdr:nvSpPr>
      <xdr:spPr>
        <a:xfrm>
          <a:off x="22212300" y="62822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87185</xdr:rowOff>
    </xdr:from>
    <xdr:to>
      <xdr:col>116</xdr:col>
      <xdr:colOff>114300</xdr:colOff>
      <xdr:row>38</xdr:row>
      <xdr:rowOff>17335</xdr:rowOff>
    </xdr:to>
    <xdr:sp macro="" textlink="">
      <xdr:nvSpPr>
        <xdr:cNvPr id="732" name="フローチャート: 判断 731"/>
        <xdr:cNvSpPr/>
      </xdr:nvSpPr>
      <xdr:spPr>
        <a:xfrm>
          <a:off x="22110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3" name="直線コネクタ 732"/>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67754</xdr:rowOff>
    </xdr:from>
    <xdr:to>
      <xdr:col>112</xdr:col>
      <xdr:colOff>38100</xdr:colOff>
      <xdr:row>37</xdr:row>
      <xdr:rowOff>169354</xdr:rowOff>
    </xdr:to>
    <xdr:sp macro="" textlink="">
      <xdr:nvSpPr>
        <xdr:cNvPr id="734" name="フローチャート: 判断 733"/>
        <xdr:cNvSpPr/>
      </xdr:nvSpPr>
      <xdr:spPr>
        <a:xfrm>
          <a:off x="21272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14431</xdr:rowOff>
    </xdr:from>
    <xdr:ext cx="378565" cy="259045"/>
    <xdr:sp macro="" textlink="">
      <xdr:nvSpPr>
        <xdr:cNvPr id="735" name="テキスト ボックス 734"/>
        <xdr:cNvSpPr txBox="1"/>
      </xdr:nvSpPr>
      <xdr:spPr>
        <a:xfrm>
          <a:off x="21134017" y="618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6" name="直線コネクタ 735"/>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67754</xdr:rowOff>
    </xdr:from>
    <xdr:to>
      <xdr:col>107</xdr:col>
      <xdr:colOff>101600</xdr:colOff>
      <xdr:row>37</xdr:row>
      <xdr:rowOff>169354</xdr:rowOff>
    </xdr:to>
    <xdr:sp macro="" textlink="">
      <xdr:nvSpPr>
        <xdr:cNvPr id="737" name="フローチャート: 判断 736"/>
        <xdr:cNvSpPr/>
      </xdr:nvSpPr>
      <xdr:spPr>
        <a:xfrm>
          <a:off x="20383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14431</xdr:rowOff>
    </xdr:from>
    <xdr:ext cx="378565" cy="259045"/>
    <xdr:sp macro="" textlink="">
      <xdr:nvSpPr>
        <xdr:cNvPr id="738" name="テキスト ボックス 737"/>
        <xdr:cNvSpPr txBox="1"/>
      </xdr:nvSpPr>
      <xdr:spPr>
        <a:xfrm>
          <a:off x="20245017" y="618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9" name="直線コネクタ 738"/>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87757</xdr:rowOff>
    </xdr:from>
    <xdr:to>
      <xdr:col>102</xdr:col>
      <xdr:colOff>165100</xdr:colOff>
      <xdr:row>38</xdr:row>
      <xdr:rowOff>17907</xdr:rowOff>
    </xdr:to>
    <xdr:sp macro="" textlink="">
      <xdr:nvSpPr>
        <xdr:cNvPr id="740" name="フローチャート: 判断 739"/>
        <xdr:cNvSpPr/>
      </xdr:nvSpPr>
      <xdr:spPr>
        <a:xfrm>
          <a:off x="19494500" y="643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34434</xdr:rowOff>
    </xdr:from>
    <xdr:ext cx="378565" cy="259045"/>
    <xdr:sp macro="" textlink="">
      <xdr:nvSpPr>
        <xdr:cNvPr id="741" name="テキスト ボックス 740"/>
        <xdr:cNvSpPr txBox="1"/>
      </xdr:nvSpPr>
      <xdr:spPr>
        <a:xfrm>
          <a:off x="19356017" y="6206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38036</xdr:rowOff>
    </xdr:from>
    <xdr:to>
      <xdr:col>98</xdr:col>
      <xdr:colOff>38100</xdr:colOff>
      <xdr:row>37</xdr:row>
      <xdr:rowOff>139636</xdr:rowOff>
    </xdr:to>
    <xdr:sp macro="" textlink="">
      <xdr:nvSpPr>
        <xdr:cNvPr id="742" name="フローチャート: 判断 741"/>
        <xdr:cNvSpPr/>
      </xdr:nvSpPr>
      <xdr:spPr>
        <a:xfrm>
          <a:off x="18605500" y="638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156163</xdr:rowOff>
    </xdr:from>
    <xdr:ext cx="378565" cy="259045"/>
    <xdr:sp macro="" textlink="">
      <xdr:nvSpPr>
        <xdr:cNvPr id="743" name="テキスト ボックス 742"/>
        <xdr:cNvSpPr txBox="1"/>
      </xdr:nvSpPr>
      <xdr:spPr>
        <a:xfrm>
          <a:off x="18467017" y="6156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9" name="楕円 748"/>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65613</xdr:rowOff>
    </xdr:from>
    <xdr:ext cx="249299" cy="259045"/>
    <xdr:sp macro="" textlink="">
      <xdr:nvSpPr>
        <xdr:cNvPr id="750" name="諸支出金該当値テキスト"/>
        <xdr:cNvSpPr txBox="1"/>
      </xdr:nvSpPr>
      <xdr:spPr>
        <a:xfrm>
          <a:off x="22212300" y="64092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1" name="楕円 750"/>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2" name="テキスト ボックス 751"/>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3" name="楕円 752"/>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4" name="テキスト ボックス 753"/>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5" name="楕円 754"/>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6" name="テキスト ボックス 755"/>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7" name="楕円 756"/>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8" name="テキスト ボックス 757"/>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9" name="直線コネクタ 76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0" name="テキスト ボックス 76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1" name="直線コネクタ 77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72" name="テキスト ボックス 771"/>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74" name="テキスト ボックス 773"/>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5" name="直線コネクタ 77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76" name="テキスト ボックス 775"/>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7" name="直線コネクタ 77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78" name="テキスト ボックス 777"/>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0" name="テキスト ボックス 77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82" name="直線コネクタ 78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8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4" name="直線コネクタ 78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78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7" name="直線コネクタ 78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789" name="フローチャート: 判断 78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0" name="直線コネクタ 78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791" name="フローチャート: 判断 79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792" name="テキスト ボックス 79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3" name="直線コネクタ 79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794" name="フローチャート: 判断 793"/>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795" name="テキスト ボックス 794"/>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6" name="直線コネクタ 79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797" name="フローチャート: 判断 796"/>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798" name="テキスト ボックス 797"/>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50800</xdr:rowOff>
    </xdr:from>
    <xdr:to>
      <xdr:col>98</xdr:col>
      <xdr:colOff>38100</xdr:colOff>
      <xdr:row>50</xdr:row>
      <xdr:rowOff>152400</xdr:rowOff>
    </xdr:to>
    <xdr:sp macro="" textlink="">
      <xdr:nvSpPr>
        <xdr:cNvPr id="799" name="フローチャート: 判断 798"/>
        <xdr:cNvSpPr/>
      </xdr:nvSpPr>
      <xdr:spPr>
        <a:xfrm>
          <a:off x="18605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168927</xdr:rowOff>
    </xdr:from>
    <xdr:ext cx="313932" cy="259045"/>
    <xdr:sp macro="" textlink="">
      <xdr:nvSpPr>
        <xdr:cNvPr id="800" name="テキスト ボックス 799"/>
        <xdr:cNvSpPr txBox="1"/>
      </xdr:nvSpPr>
      <xdr:spPr>
        <a:xfrm>
          <a:off x="18499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6" name="楕円 80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0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8" name="楕円 80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09" name="テキスト ボックス 808"/>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0" name="楕円 80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11" name="テキスト ボックス 810"/>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2" name="楕円 81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13" name="テキスト ボックス 812"/>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4" name="楕円 81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5" name="テキスト ボックス 81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位以内に入ったものが、災害復旧費、</a:t>
          </a:r>
          <a:r>
            <a:rPr kumimoji="1" lang="ja-JP" altLang="en-US" sz="1100">
              <a:solidFill>
                <a:schemeClr val="dk1"/>
              </a:solidFill>
              <a:effectLst/>
              <a:latin typeface="+mn-lt"/>
              <a:ea typeface="+mn-ea"/>
              <a:cs typeface="+mn-cs"/>
            </a:rPr>
            <a:t>土木費</a:t>
          </a:r>
          <a:r>
            <a:rPr kumimoji="1" lang="ja-JP" altLang="ja-JP" sz="1100">
              <a:solidFill>
                <a:schemeClr val="dk1"/>
              </a:solidFill>
              <a:effectLst/>
              <a:latin typeface="+mn-lt"/>
              <a:ea typeface="+mn-ea"/>
              <a:cs typeface="+mn-cs"/>
            </a:rPr>
            <a:t>、民生費である。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災害復旧費、</a:t>
          </a:r>
          <a:r>
            <a:rPr kumimoji="1" lang="ja-JP" altLang="en-US" sz="1100">
              <a:solidFill>
                <a:schemeClr val="dk1"/>
              </a:solidFill>
              <a:effectLst/>
              <a:latin typeface="+mn-lt"/>
              <a:ea typeface="+mn-ea"/>
              <a:cs typeface="+mn-cs"/>
            </a:rPr>
            <a:t>土木費、民生費</a:t>
          </a:r>
          <a:r>
            <a:rPr kumimoji="1" lang="ja-JP" altLang="ja-JP" sz="1100">
              <a:solidFill>
                <a:schemeClr val="dk1"/>
              </a:solidFill>
              <a:effectLst/>
              <a:latin typeface="+mn-lt"/>
              <a:ea typeface="+mn-ea"/>
              <a:cs typeface="+mn-cs"/>
            </a:rPr>
            <a:t>については、（性質別）災害復旧費、（性質別）</a:t>
          </a:r>
          <a:r>
            <a:rPr kumimoji="1" lang="ja-JP" altLang="en-US" sz="1100">
              <a:solidFill>
                <a:schemeClr val="dk1"/>
              </a:solidFill>
              <a:effectLst/>
              <a:latin typeface="+mn-lt"/>
              <a:ea typeface="+mn-ea"/>
              <a:cs typeface="+mn-cs"/>
            </a:rPr>
            <a:t>普通建設事業費に</a:t>
          </a:r>
          <a:r>
            <a:rPr kumimoji="1" lang="ja-JP" altLang="ja-JP" sz="1100">
              <a:solidFill>
                <a:schemeClr val="dk1"/>
              </a:solidFill>
              <a:effectLst/>
              <a:latin typeface="+mn-lt"/>
              <a:ea typeface="+mn-ea"/>
              <a:cs typeface="+mn-cs"/>
            </a:rPr>
            <a:t>記載したとおりである。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民生費については、</a:t>
          </a:r>
          <a:r>
            <a:rPr kumimoji="1" lang="ja-JP" altLang="ja-JP" sz="1100">
              <a:solidFill>
                <a:schemeClr val="dk1"/>
              </a:solidFill>
              <a:effectLst/>
              <a:latin typeface="+mn-lt"/>
              <a:ea typeface="+mn-ea"/>
              <a:cs typeface="+mn-cs"/>
            </a:rPr>
            <a:t>（性質別）扶助費</a:t>
          </a:r>
          <a:r>
            <a:rPr kumimoji="1" lang="ja-JP" altLang="en-US" sz="1100">
              <a:solidFill>
                <a:schemeClr val="dk1"/>
              </a:solidFill>
              <a:effectLst/>
              <a:latin typeface="+mn-lt"/>
              <a:ea typeface="+mn-ea"/>
              <a:cs typeface="+mn-cs"/>
            </a:rPr>
            <a:t>に記載したものに加え、平成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年度は熊本地震により被災した乙女高齢者福祉センターの建替事業の実施により事業費が増加したが、災害関連事業である応急修理や特殊要因である臨時福祉給付金の減により減少している。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災害関連事業に係る経費については、いずれも復旧完了後は減少するが、扶助費については、今後も増加していくことが予測されるため、福祉・医療・介護が連携した対策を行うことで経費削減に努める。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熊本県甲佐町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　平成</a:t>
          </a:r>
          <a:r>
            <a:rPr kumimoji="1" lang="en-US" altLang="ja-JP" sz="1000">
              <a:solidFill>
                <a:schemeClr val="dk1"/>
              </a:solidFill>
              <a:effectLst/>
              <a:latin typeface="+mn-lt"/>
              <a:ea typeface="+mn-ea"/>
              <a:cs typeface="+mn-cs"/>
            </a:rPr>
            <a:t>24</a:t>
          </a:r>
          <a:r>
            <a:rPr kumimoji="1" lang="ja-JP" altLang="ja-JP" sz="1000">
              <a:solidFill>
                <a:schemeClr val="dk1"/>
              </a:solidFill>
              <a:effectLst/>
              <a:latin typeface="+mn-lt"/>
              <a:ea typeface="+mn-ea"/>
              <a:cs typeface="+mn-cs"/>
            </a:rPr>
            <a:t>年度及び平成</a:t>
          </a:r>
          <a:r>
            <a:rPr kumimoji="1" lang="en-US" altLang="ja-JP" sz="1000">
              <a:solidFill>
                <a:schemeClr val="dk1"/>
              </a:solidFill>
              <a:effectLst/>
              <a:latin typeface="+mn-lt"/>
              <a:ea typeface="+mn-ea"/>
              <a:cs typeface="+mn-cs"/>
            </a:rPr>
            <a:t>26</a:t>
          </a:r>
          <a:r>
            <a:rPr kumimoji="1" lang="ja-JP" altLang="ja-JP" sz="1000">
              <a:solidFill>
                <a:schemeClr val="dk1"/>
              </a:solidFill>
              <a:effectLst/>
              <a:latin typeface="+mn-lt"/>
              <a:ea typeface="+mn-ea"/>
              <a:cs typeface="+mn-cs"/>
            </a:rPr>
            <a:t>年度に行った財政悪化による国民健康保険特別会計への法定外繰出金により財政調整基金残高が減少し、実質単年度収支もマイナスとなっていたが、平成</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年度は普通交付税等の増加等の影響により実質単年度収支はプラスとなった。平成</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年度は震災復旧の財源として多額の財政調整基金を取崩したため基金残高が大幅に減少し実質単年度収支も平成</a:t>
          </a:r>
          <a:r>
            <a:rPr kumimoji="1" lang="en-US" altLang="ja-JP" sz="1000">
              <a:solidFill>
                <a:schemeClr val="dk1"/>
              </a:solidFill>
              <a:effectLst/>
              <a:latin typeface="+mn-lt"/>
              <a:ea typeface="+mn-ea"/>
              <a:cs typeface="+mn-cs"/>
            </a:rPr>
            <a:t>24</a:t>
          </a:r>
          <a:r>
            <a:rPr kumimoji="1" lang="ja-JP" altLang="ja-JP" sz="1000">
              <a:solidFill>
                <a:schemeClr val="dk1"/>
              </a:solidFill>
              <a:effectLst/>
              <a:latin typeface="+mn-lt"/>
              <a:ea typeface="+mn-ea"/>
              <a:cs typeface="+mn-cs"/>
            </a:rPr>
            <a:t>年度以降マイナス値が最大となった。平成</a:t>
          </a:r>
          <a:r>
            <a:rPr kumimoji="1" lang="en-US" altLang="ja-JP" sz="1000">
              <a:solidFill>
                <a:schemeClr val="dk1"/>
              </a:solidFill>
              <a:effectLst/>
              <a:latin typeface="+mn-lt"/>
              <a:ea typeface="+mn-ea"/>
              <a:cs typeface="+mn-cs"/>
            </a:rPr>
            <a:t>29</a:t>
          </a:r>
          <a:r>
            <a:rPr kumimoji="1" lang="ja-JP" altLang="ja-JP" sz="1000">
              <a:solidFill>
                <a:schemeClr val="dk1"/>
              </a:solidFill>
              <a:effectLst/>
              <a:latin typeface="+mn-lt"/>
              <a:ea typeface="+mn-ea"/>
              <a:cs typeface="+mn-cs"/>
            </a:rPr>
            <a:t>年度は前年度よりも回復したものの過去</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年間では前年度の次にマイナス値が高い状況となった。</a:t>
          </a:r>
          <a:r>
            <a:rPr kumimoji="1" lang="ja-JP" altLang="en-US"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30</a:t>
          </a:r>
          <a:r>
            <a:rPr kumimoji="1" lang="ja-JP" altLang="en-US" sz="1000">
              <a:solidFill>
                <a:schemeClr val="dk1"/>
              </a:solidFill>
              <a:effectLst/>
              <a:latin typeface="+mn-lt"/>
              <a:ea typeface="+mn-ea"/>
              <a:cs typeface="+mn-cs"/>
            </a:rPr>
            <a:t>年度は、過年度事業分の収入災害等廃棄物処理事業補助金等）があったことなどにより基金残高が増加したことなどにより実質単年度収支は</a:t>
          </a:r>
          <a:r>
            <a:rPr kumimoji="1" lang="en-US" altLang="ja-JP" sz="1000">
              <a:solidFill>
                <a:schemeClr val="dk1"/>
              </a:solidFill>
              <a:effectLst/>
              <a:latin typeface="+mn-lt"/>
              <a:ea typeface="+mn-ea"/>
              <a:cs typeface="+mn-cs"/>
            </a:rPr>
            <a:t>18.15</a:t>
          </a:r>
          <a:r>
            <a:rPr kumimoji="1" lang="ja-JP" altLang="en-US" sz="1000">
              <a:solidFill>
                <a:schemeClr val="dk1"/>
              </a:solidFill>
              <a:effectLst/>
              <a:latin typeface="+mn-lt"/>
              <a:ea typeface="+mn-ea"/>
              <a:cs typeface="+mn-cs"/>
            </a:rPr>
            <a:t>％増加した。</a:t>
          </a:r>
          <a:endParaRPr lang="ja-JP" altLang="ja-JP" sz="11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熊本県甲佐町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一般会計について、平成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年度は普通交付税及び地方消費税交付金の増額により黒字が標準財政規模比で</a:t>
          </a:r>
          <a:r>
            <a:rPr kumimoji="1" lang="en-US" altLang="ja-JP" sz="1100">
              <a:solidFill>
                <a:schemeClr val="dk1"/>
              </a:solidFill>
              <a:effectLst/>
              <a:latin typeface="+mn-lt"/>
              <a:ea typeface="+mn-ea"/>
              <a:cs typeface="+mn-cs"/>
            </a:rPr>
            <a:t>3.98</a:t>
          </a:r>
          <a:r>
            <a:rPr kumimoji="1" lang="ja-JP" altLang="ja-JP" sz="1100">
              <a:solidFill>
                <a:schemeClr val="dk1"/>
              </a:solidFill>
              <a:effectLst/>
              <a:latin typeface="+mn-lt"/>
              <a:ea typeface="+mn-ea"/>
              <a:cs typeface="+mn-cs"/>
            </a:rPr>
            <a:t>％増加した。</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年度について前年度と比較すると、標準財政規模比</a:t>
          </a:r>
          <a:r>
            <a:rPr kumimoji="1" lang="en-US" altLang="ja-JP" sz="1100">
              <a:solidFill>
                <a:schemeClr val="dk1"/>
              </a:solidFill>
              <a:effectLst/>
              <a:latin typeface="+mn-lt"/>
              <a:ea typeface="+mn-ea"/>
              <a:cs typeface="+mn-cs"/>
            </a:rPr>
            <a:t>2.64</a:t>
          </a:r>
          <a:r>
            <a:rPr kumimoji="1" lang="ja-JP" altLang="ja-JP" sz="1100">
              <a:solidFill>
                <a:schemeClr val="dk1"/>
              </a:solidFill>
              <a:effectLst/>
              <a:latin typeface="+mn-lt"/>
              <a:ea typeface="+mn-ea"/>
              <a:cs typeface="+mn-cs"/>
            </a:rPr>
            <a:t>％黒字が増加したが、この主な要因は、震災復旧の財源として多額の財政調整基金を取り崩したことによるものである。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年度については、一般会計については扶助費等の増加により前年度より</a:t>
          </a:r>
          <a:r>
            <a:rPr kumimoji="1" lang="en-US" altLang="ja-JP" sz="1100">
              <a:solidFill>
                <a:schemeClr val="dk1"/>
              </a:solidFill>
              <a:effectLst/>
              <a:latin typeface="+mn-lt"/>
              <a:ea typeface="+mn-ea"/>
              <a:cs typeface="+mn-cs"/>
            </a:rPr>
            <a:t>3.24</a:t>
          </a:r>
          <a:r>
            <a:rPr kumimoji="1" lang="ja-JP" altLang="ja-JP" sz="1100">
              <a:solidFill>
                <a:schemeClr val="dk1"/>
              </a:solidFill>
              <a:effectLst/>
              <a:latin typeface="+mn-lt"/>
              <a:ea typeface="+mn-ea"/>
              <a:cs typeface="+mn-cs"/>
            </a:rPr>
            <a:t>％黒字が減少している。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年度については、過年度事業に係る収入（</a:t>
          </a:r>
          <a:r>
            <a:rPr kumimoji="1" lang="ja-JP" altLang="ja-JP" sz="1100">
              <a:solidFill>
                <a:schemeClr val="dk1"/>
              </a:solidFill>
              <a:effectLst/>
              <a:latin typeface="+mn-lt"/>
              <a:ea typeface="+mn-ea"/>
              <a:cs typeface="+mn-cs"/>
            </a:rPr>
            <a:t>災害等廃棄物処理事業補助金等</a:t>
          </a:r>
          <a:r>
            <a:rPr kumimoji="1" lang="ja-JP" altLang="en-US" sz="1100">
              <a:solidFill>
                <a:schemeClr val="dk1"/>
              </a:solidFill>
              <a:effectLst/>
              <a:latin typeface="+mn-lt"/>
              <a:ea typeface="+mn-ea"/>
              <a:cs typeface="+mn-cs"/>
            </a:rPr>
            <a:t>）があったことなどにより前年度より</a:t>
          </a:r>
          <a:r>
            <a:rPr kumimoji="1" lang="en-US" altLang="ja-JP" sz="1100">
              <a:solidFill>
                <a:schemeClr val="dk1"/>
              </a:solidFill>
              <a:effectLst/>
              <a:latin typeface="+mn-lt"/>
              <a:ea typeface="+mn-ea"/>
              <a:cs typeface="+mn-cs"/>
            </a:rPr>
            <a:t>7.35</a:t>
          </a:r>
          <a:r>
            <a:rPr kumimoji="1" lang="ja-JP" altLang="en-US" sz="1100">
              <a:solidFill>
                <a:schemeClr val="dk1"/>
              </a:solidFill>
              <a:effectLst/>
              <a:latin typeface="+mn-lt"/>
              <a:ea typeface="+mn-ea"/>
              <a:cs typeface="+mn-cs"/>
            </a:rPr>
            <a:t>％黒字が増加している。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は、震災復旧事業に係る地方債償還費（交付税を除いた一般財源）や扶助費の増加が想定されるため、黒字額は減少することが見込まれる。</a:t>
          </a:r>
          <a:endParaRPr lang="ja-JP" altLang="ja-JP" sz="1400">
            <a:effectLst/>
          </a:endParaRPr>
        </a:p>
        <a:p>
          <a:r>
            <a:rPr kumimoji="1" lang="ja-JP" altLang="ja-JP" sz="1100">
              <a:solidFill>
                <a:schemeClr val="dk1"/>
              </a:solidFill>
              <a:effectLst/>
              <a:latin typeface="+mn-lt"/>
              <a:ea typeface="+mn-ea"/>
              <a:cs typeface="+mn-cs"/>
            </a:rPr>
            <a:t>　今後は、災害復旧事業を最優先に行うほか、それ以外の通常経費については総点検を行い、緊急度、住民ニーズを勘案し選択することで、財政健全化を図る。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熊本県甲佐町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年度は、主に生涯学習センター建設事業に係る償還が終了したことにより償還金が減少した。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年度は、平成</a:t>
          </a:r>
          <a:r>
            <a:rPr kumimoji="1" lang="en-US" altLang="ja-JP" sz="1100">
              <a:solidFill>
                <a:schemeClr val="dk1"/>
              </a:solidFill>
              <a:effectLst/>
              <a:latin typeface="+mn-lt"/>
              <a:ea typeface="+mn-ea"/>
              <a:cs typeface="+mn-cs"/>
            </a:rPr>
            <a:t>19</a:t>
          </a:r>
          <a:r>
            <a:rPr kumimoji="1" lang="ja-JP" altLang="en-US" sz="1100">
              <a:solidFill>
                <a:schemeClr val="dk1"/>
              </a:solidFill>
              <a:effectLst/>
              <a:latin typeface="+mn-lt"/>
              <a:ea typeface="+mn-ea"/>
              <a:cs typeface="+mn-cs"/>
            </a:rPr>
            <a:t>年度の災害復旧事業債の償還終了等により償還金が減少した。</a:t>
          </a:r>
          <a:endParaRPr lang="ja-JP" altLang="ja-JP" sz="1400">
            <a:effectLst/>
          </a:endParaRPr>
        </a:p>
        <a:p>
          <a:r>
            <a:rPr kumimoji="1" lang="ja-JP" altLang="ja-JP" sz="1100">
              <a:solidFill>
                <a:schemeClr val="dk1"/>
              </a:solidFill>
              <a:effectLst/>
              <a:latin typeface="+mn-lt"/>
              <a:ea typeface="+mn-ea"/>
              <a:cs typeface="+mn-cs"/>
            </a:rPr>
            <a:t>　本町は、これまで過疎債を中心とした交付税措置が高い地方債を選択してきたため、比率は同水準で推移していくと見込んでいたが、近年は、平成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に伴う災害公営住宅建設事業や老朽化に伴う公営住宅建替事業に伴い交付税措置がない地方債の発行を行っていく必要が生じていることから、今後は、これらの償還が終了するまでは実質公債費比率は増加傾向になるものと思われ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活用なし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熊本県甲佐町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　平成</a:t>
          </a:r>
          <a:r>
            <a:rPr kumimoji="1" lang="en-US" altLang="ja-JP" sz="1000">
              <a:solidFill>
                <a:schemeClr val="dk1"/>
              </a:solidFill>
              <a:effectLst/>
              <a:latin typeface="+mn-lt"/>
              <a:ea typeface="+mn-ea"/>
              <a:cs typeface="+mn-cs"/>
            </a:rPr>
            <a:t>24</a:t>
          </a:r>
          <a:r>
            <a:rPr kumimoji="1" lang="ja-JP" altLang="ja-JP" sz="1000">
              <a:solidFill>
                <a:schemeClr val="dk1"/>
              </a:solidFill>
              <a:effectLst/>
              <a:latin typeface="+mn-lt"/>
              <a:ea typeface="+mn-ea"/>
              <a:cs typeface="+mn-cs"/>
            </a:rPr>
            <a:t>年度以降、同程度の水準を推移してきたが、平成</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年度においては、平成</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月に発生した熊本地震及び</a:t>
          </a:r>
          <a:r>
            <a:rPr kumimoji="1" lang="en-US" altLang="ja-JP" sz="1000">
              <a:solidFill>
                <a:schemeClr val="dk1"/>
              </a:solidFill>
              <a:effectLst/>
              <a:latin typeface="+mn-lt"/>
              <a:ea typeface="+mn-ea"/>
              <a:cs typeface="+mn-cs"/>
            </a:rPr>
            <a:t>6</a:t>
          </a:r>
          <a:r>
            <a:rPr kumimoji="1" lang="ja-JP" altLang="ja-JP" sz="1000">
              <a:solidFill>
                <a:schemeClr val="dk1"/>
              </a:solidFill>
              <a:effectLst/>
              <a:latin typeface="+mn-lt"/>
              <a:ea typeface="+mn-ea"/>
              <a:cs typeface="+mn-cs"/>
            </a:rPr>
            <a:t>月に発生した豪雨災害に係る災害復旧事業債の発行により地方債現在高が前年度と比較して約</a:t>
          </a:r>
          <a:r>
            <a:rPr kumimoji="1" lang="en-US" altLang="ja-JP" sz="1000">
              <a:solidFill>
                <a:schemeClr val="dk1"/>
              </a:solidFill>
              <a:effectLst/>
              <a:latin typeface="+mn-lt"/>
              <a:ea typeface="+mn-ea"/>
              <a:cs typeface="+mn-cs"/>
            </a:rPr>
            <a:t>1,410,000</a:t>
          </a:r>
          <a:r>
            <a:rPr kumimoji="1" lang="ja-JP" altLang="ja-JP" sz="1000">
              <a:solidFill>
                <a:schemeClr val="dk1"/>
              </a:solidFill>
              <a:effectLst/>
              <a:latin typeface="+mn-lt"/>
              <a:ea typeface="+mn-ea"/>
              <a:cs typeface="+mn-cs"/>
            </a:rPr>
            <a:t>千円増加した。</a:t>
          </a:r>
          <a:endParaRPr lang="ja-JP" altLang="ja-JP" sz="1100">
            <a:effectLst/>
          </a:endParaRPr>
        </a:p>
        <a:p>
          <a:r>
            <a:rPr kumimoji="1" lang="ja-JP" altLang="ja-JP" sz="1000">
              <a:solidFill>
                <a:schemeClr val="dk1"/>
              </a:solidFill>
              <a:effectLst/>
              <a:latin typeface="+mn-lt"/>
              <a:ea typeface="+mn-ea"/>
              <a:cs typeface="+mn-cs"/>
            </a:rPr>
            <a:t>　平成</a:t>
          </a:r>
          <a:r>
            <a:rPr kumimoji="1" lang="en-US" altLang="ja-JP" sz="1000">
              <a:solidFill>
                <a:schemeClr val="dk1"/>
              </a:solidFill>
              <a:effectLst/>
              <a:latin typeface="+mn-lt"/>
              <a:ea typeface="+mn-ea"/>
              <a:cs typeface="+mn-cs"/>
            </a:rPr>
            <a:t>29</a:t>
          </a:r>
          <a:r>
            <a:rPr kumimoji="1" lang="ja-JP" altLang="ja-JP" sz="1000">
              <a:solidFill>
                <a:schemeClr val="dk1"/>
              </a:solidFill>
              <a:effectLst/>
              <a:latin typeface="+mn-lt"/>
              <a:ea typeface="+mn-ea"/>
              <a:cs typeface="+mn-cs"/>
            </a:rPr>
            <a:t>年度においては、前年度から引き続き震災関連事業に係る災害復旧事業債の発行を行ったことなどにより地方債現在高が約</a:t>
          </a:r>
          <a:r>
            <a:rPr kumimoji="1" lang="en-US" altLang="ja-JP" sz="1000">
              <a:solidFill>
                <a:schemeClr val="dk1"/>
              </a:solidFill>
              <a:effectLst/>
              <a:latin typeface="+mn-lt"/>
              <a:ea typeface="+mn-ea"/>
              <a:cs typeface="+mn-cs"/>
            </a:rPr>
            <a:t>955,000</a:t>
          </a:r>
          <a:r>
            <a:rPr kumimoji="1" lang="ja-JP" altLang="ja-JP" sz="1000">
              <a:solidFill>
                <a:schemeClr val="dk1"/>
              </a:solidFill>
              <a:effectLst/>
              <a:latin typeface="+mn-lt"/>
              <a:ea typeface="+mn-ea"/>
              <a:cs typeface="+mn-cs"/>
            </a:rPr>
            <a:t>千円増加し、将来負担額は増加したが、熊本地震復興基金（総意工夫分）及びふるさと甲佐応援基金が増加したことで充当可能基金残高が増加したため、比率の分子は約</a:t>
          </a:r>
          <a:r>
            <a:rPr kumimoji="1" lang="en-US" altLang="ja-JP" sz="1000">
              <a:solidFill>
                <a:schemeClr val="dk1"/>
              </a:solidFill>
              <a:effectLst/>
              <a:latin typeface="+mn-lt"/>
              <a:ea typeface="+mn-ea"/>
              <a:cs typeface="+mn-cs"/>
            </a:rPr>
            <a:t>191,000</a:t>
          </a:r>
          <a:r>
            <a:rPr kumimoji="1" lang="ja-JP" altLang="ja-JP" sz="1000">
              <a:solidFill>
                <a:schemeClr val="dk1"/>
              </a:solidFill>
              <a:effectLst/>
              <a:latin typeface="+mn-lt"/>
              <a:ea typeface="+mn-ea"/>
              <a:cs typeface="+mn-cs"/>
            </a:rPr>
            <a:t>千円減少した。</a:t>
          </a:r>
          <a:endParaRPr lang="ja-JP" altLang="ja-JP" sz="1100">
            <a:effectLst/>
          </a:endParaRPr>
        </a:p>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30</a:t>
          </a:r>
          <a:r>
            <a:rPr kumimoji="1" lang="ja-JP" altLang="en-US" sz="1000">
              <a:solidFill>
                <a:schemeClr val="dk1"/>
              </a:solidFill>
              <a:effectLst/>
              <a:latin typeface="+mn-lt"/>
              <a:ea typeface="+mn-ea"/>
              <a:cs typeface="+mn-cs"/>
            </a:rPr>
            <a:t>年度においては、地方債残高について、災害公営住宅、子育て支援住宅の建設、老朽化に伴う公営住宅の建替事業に係る公営住宅建設事業債及び震災に起因する災害復旧事業債の増により地方債残高が</a:t>
          </a:r>
          <a:r>
            <a:rPr kumimoji="1" lang="ja-JP" altLang="ja-JP" sz="1000">
              <a:solidFill>
                <a:schemeClr val="dk1"/>
              </a:solidFill>
              <a:effectLst/>
              <a:latin typeface="+mn-lt"/>
              <a:ea typeface="+mn-ea"/>
              <a:cs typeface="+mn-cs"/>
            </a:rPr>
            <a:t>約</a:t>
          </a:r>
          <a:r>
            <a:rPr kumimoji="1" lang="en-US" altLang="ja-JP" sz="1000">
              <a:solidFill>
                <a:schemeClr val="dk1"/>
              </a:solidFill>
              <a:effectLst/>
              <a:latin typeface="+mn-lt"/>
              <a:ea typeface="+mn-ea"/>
              <a:cs typeface="+mn-cs"/>
            </a:rPr>
            <a:t>670,000</a:t>
          </a:r>
          <a:r>
            <a:rPr kumimoji="1" lang="ja-JP" altLang="ja-JP" sz="1000">
              <a:solidFill>
                <a:schemeClr val="dk1"/>
              </a:solidFill>
              <a:effectLst/>
              <a:latin typeface="+mn-lt"/>
              <a:ea typeface="+mn-ea"/>
              <a:cs typeface="+mn-cs"/>
            </a:rPr>
            <a:t>千円増加し</a:t>
          </a:r>
          <a:r>
            <a:rPr kumimoji="1" lang="ja-JP" altLang="en-US" sz="1000">
              <a:solidFill>
                <a:schemeClr val="dk1"/>
              </a:solidFill>
              <a:effectLst/>
              <a:latin typeface="+mn-lt"/>
              <a:ea typeface="+mn-ea"/>
              <a:cs typeface="+mn-cs"/>
            </a:rPr>
            <a:t>たことなどにより、比率の分子が約</a:t>
          </a:r>
          <a:r>
            <a:rPr kumimoji="1" lang="en-US" altLang="ja-JP" sz="1000">
              <a:solidFill>
                <a:schemeClr val="dk1"/>
              </a:solidFill>
              <a:effectLst/>
              <a:latin typeface="+mn-lt"/>
              <a:ea typeface="+mn-ea"/>
              <a:cs typeface="+mn-cs"/>
            </a:rPr>
            <a:t>163,000</a:t>
          </a:r>
          <a:r>
            <a:rPr kumimoji="1" lang="ja-JP" altLang="en-US" sz="1000">
              <a:solidFill>
                <a:schemeClr val="dk1"/>
              </a:solidFill>
              <a:effectLst/>
              <a:latin typeface="+mn-lt"/>
              <a:ea typeface="+mn-ea"/>
              <a:cs typeface="+mn-cs"/>
            </a:rPr>
            <a:t>千円増加した。</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復旧事業が完了するまでは、引き続き災害復旧事業債を発行し、加えて公営住宅建設事業債も発行することから、将来負担比率の大幅な改善は見込めない。今後は、将来負担を抑えるため、通常事業の抑制を図り、比率の上昇を最小限で抑えることに努める。</a:t>
          </a:r>
          <a:endParaRPr lang="ja-JP" altLang="ja-JP" sz="1100">
            <a:effectLst/>
          </a:endParaRPr>
        </a:p>
        <a:p>
          <a:endParaRPr kumimoji="1" lang="ja-JP" altLang="en-US" sz="11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熊本県甲佐町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年度において、震災関連事業の財源を確保するために多額の財政調整基金を取り崩したことにより前年度と比較して約</a:t>
          </a:r>
          <a:r>
            <a:rPr kumimoji="1" lang="en-US" altLang="ja-JP" sz="1100">
              <a:solidFill>
                <a:schemeClr val="dk1"/>
              </a:solidFill>
              <a:effectLst/>
              <a:latin typeface="+mn-lt"/>
              <a:ea typeface="+mn-ea"/>
              <a:cs typeface="+mn-cs"/>
            </a:rPr>
            <a:t>525,000</a:t>
          </a:r>
          <a:r>
            <a:rPr kumimoji="1" lang="ja-JP" altLang="ja-JP" sz="1100">
              <a:solidFill>
                <a:schemeClr val="dk1"/>
              </a:solidFill>
              <a:effectLst/>
              <a:latin typeface="+mn-lt"/>
              <a:ea typeface="+mn-ea"/>
              <a:cs typeface="+mn-cs"/>
            </a:rPr>
            <a:t>千円減少し、平成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年度は、前年度と同額を</a:t>
          </a:r>
          <a:r>
            <a:rPr kumimoji="1" lang="ja-JP" altLang="en-US" sz="1100">
              <a:solidFill>
                <a:schemeClr val="dk1"/>
              </a:solidFill>
              <a:effectLst/>
              <a:latin typeface="+mn-lt"/>
              <a:ea typeface="+mn-ea"/>
              <a:cs typeface="+mn-cs"/>
            </a:rPr>
            <a:t>推移</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いた。平成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過年度事業に係る収入（災害等廃棄物処理事業補助金等）</a:t>
          </a:r>
          <a:r>
            <a:rPr kumimoji="1" lang="ja-JP" altLang="en-US" sz="1100">
              <a:solidFill>
                <a:schemeClr val="dk1"/>
              </a:solidFill>
              <a:effectLst/>
              <a:latin typeface="+mn-lt"/>
              <a:ea typeface="+mn-ea"/>
              <a:cs typeface="+mn-cs"/>
            </a:rPr>
            <a:t>があったことなどにより、取崩し額は前年度と比較して約</a:t>
          </a:r>
          <a:r>
            <a:rPr kumimoji="1" lang="en-US" altLang="ja-JP" sz="1100">
              <a:solidFill>
                <a:schemeClr val="dk1"/>
              </a:solidFill>
              <a:effectLst/>
              <a:latin typeface="+mn-lt"/>
              <a:ea typeface="+mn-ea"/>
              <a:cs typeface="+mn-cs"/>
            </a:rPr>
            <a:t>252,426</a:t>
          </a:r>
          <a:r>
            <a:rPr kumimoji="1" lang="ja-JP" altLang="en-US" sz="1100">
              <a:solidFill>
                <a:schemeClr val="dk1"/>
              </a:solidFill>
              <a:effectLst/>
              <a:latin typeface="+mn-lt"/>
              <a:ea typeface="+mn-ea"/>
              <a:cs typeface="+mn-cs"/>
            </a:rPr>
            <a:t>千円減少したことなどから、基金残高は約</a:t>
          </a:r>
          <a:r>
            <a:rPr kumimoji="1" lang="en-US" altLang="ja-JP" sz="1100">
              <a:solidFill>
                <a:schemeClr val="dk1"/>
              </a:solidFill>
              <a:effectLst/>
              <a:latin typeface="+mn-lt"/>
              <a:ea typeface="+mn-ea"/>
              <a:cs typeface="+mn-cs"/>
            </a:rPr>
            <a:t>189,000</a:t>
          </a:r>
          <a:r>
            <a:rPr kumimoji="1" lang="ja-JP" altLang="en-US" sz="1100">
              <a:solidFill>
                <a:schemeClr val="dk1"/>
              </a:solidFill>
              <a:effectLst/>
              <a:latin typeface="+mn-lt"/>
              <a:ea typeface="+mn-ea"/>
              <a:cs typeface="+mn-cs"/>
            </a:rPr>
            <a:t>千円増加した。</a:t>
          </a:r>
          <a:r>
            <a:rPr kumimoji="1" lang="ja-JP" altLang="ja-JP" sz="1100">
              <a:solidFill>
                <a:schemeClr val="dk1"/>
              </a:solidFill>
              <a:effectLst/>
              <a:latin typeface="+mn-lt"/>
              <a:ea typeface="+mn-ea"/>
              <a:cs typeface="+mn-cs"/>
            </a:rPr>
            <a:t>その他の基金としては</a:t>
          </a:r>
          <a:r>
            <a:rPr kumimoji="1" lang="ja-JP" altLang="en-US" sz="1100">
              <a:solidFill>
                <a:schemeClr val="dk1"/>
              </a:solidFill>
              <a:effectLst/>
              <a:latin typeface="+mn-lt"/>
              <a:ea typeface="+mn-ea"/>
              <a:cs typeface="+mn-cs"/>
            </a:rPr>
            <a:t>、今後の町の復興事業に活用するために設置しているまちおこし基金に</a:t>
          </a:r>
          <a:r>
            <a:rPr kumimoji="1" lang="en-US" altLang="ja-JP" sz="1100">
              <a:solidFill>
                <a:schemeClr val="dk1"/>
              </a:solidFill>
              <a:effectLst/>
              <a:latin typeface="+mn-lt"/>
              <a:ea typeface="+mn-ea"/>
              <a:cs typeface="+mn-cs"/>
            </a:rPr>
            <a:t>160,000</a:t>
          </a:r>
          <a:r>
            <a:rPr kumimoji="1" lang="ja-JP" altLang="en-US" sz="1100">
              <a:solidFill>
                <a:schemeClr val="dk1"/>
              </a:solidFill>
              <a:effectLst/>
              <a:latin typeface="+mn-lt"/>
              <a:ea typeface="+mn-ea"/>
              <a:cs typeface="+mn-cs"/>
            </a:rPr>
            <a:t>千円積立を行い、さらに庁舎等の公共施設等の長寿命化等の整備に活用するために新たに設置した公共施設等整備基金に</a:t>
          </a:r>
          <a:r>
            <a:rPr kumimoji="1" lang="en-US" altLang="ja-JP" sz="1100">
              <a:solidFill>
                <a:schemeClr val="dk1"/>
              </a:solidFill>
              <a:effectLst/>
              <a:latin typeface="+mn-lt"/>
              <a:ea typeface="+mn-ea"/>
              <a:cs typeface="+mn-cs"/>
            </a:rPr>
            <a:t>150,000</a:t>
          </a:r>
          <a:r>
            <a:rPr kumimoji="1" lang="ja-JP" altLang="en-US" sz="1100">
              <a:solidFill>
                <a:schemeClr val="dk1"/>
              </a:solidFill>
              <a:effectLst/>
              <a:latin typeface="+mn-lt"/>
              <a:ea typeface="+mn-ea"/>
              <a:cs typeface="+mn-cs"/>
            </a:rPr>
            <a:t>千円積立てを行ったことなどにより、</a:t>
          </a:r>
          <a:r>
            <a:rPr kumimoji="1" lang="ja-JP" altLang="ja-JP" sz="1100">
              <a:solidFill>
                <a:schemeClr val="dk1"/>
              </a:solidFill>
              <a:effectLst/>
              <a:latin typeface="+mn-lt"/>
              <a:ea typeface="+mn-ea"/>
              <a:cs typeface="+mn-cs"/>
            </a:rPr>
            <a:t>基金全体としては約</a:t>
          </a:r>
          <a:r>
            <a:rPr kumimoji="1" lang="en-US" altLang="ja-JP" sz="1100">
              <a:solidFill>
                <a:schemeClr val="dk1"/>
              </a:solidFill>
              <a:effectLst/>
              <a:latin typeface="+mn-lt"/>
              <a:ea typeface="+mn-ea"/>
              <a:cs typeface="+mn-cs"/>
            </a:rPr>
            <a:t>457,000</a:t>
          </a:r>
          <a:r>
            <a:rPr kumimoji="1" lang="ja-JP" altLang="ja-JP" sz="1100">
              <a:solidFill>
                <a:schemeClr val="dk1"/>
              </a:solidFill>
              <a:effectLst/>
              <a:latin typeface="+mn-lt"/>
              <a:ea typeface="+mn-ea"/>
              <a:cs typeface="+mn-cs"/>
            </a:rPr>
            <a:t>千円増加した。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基金の使徒の明確化を図るために、財政調整基金以外の特定目的基金（公共施設等整備基金等）の積立も計画的に実施することを予定しているものの、財政調整基金の（今後の方針）欄にも記載しているとおり財政調整基金そのものの目標額を確保することも必要であることから、財政状況及び将来負担、今後の事業計画を勘案したところで個々の基金の積立を行っていくこと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　それぞれの基金について、次のとおり。</a:t>
          </a:r>
          <a:endParaRPr lang="ja-JP" altLang="ja-JP" sz="1400">
            <a:effectLst/>
          </a:endParaRPr>
        </a:p>
        <a:p>
          <a:r>
            <a:rPr kumimoji="1" lang="ja-JP" altLang="ja-JP" sz="1100">
              <a:solidFill>
                <a:schemeClr val="dk1"/>
              </a:solidFill>
              <a:effectLst/>
              <a:latin typeface="+mn-lt"/>
              <a:ea typeface="+mn-ea"/>
              <a:cs typeface="+mn-cs"/>
            </a:rPr>
            <a:t>　熊本地震復興基金（創意工夫分）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年熊本地震による災害からの早期の復興を図るために設置</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まちおこし基金：まちおこしを推進する事業の財源に充てるために設置</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公共施設等整備基金：公共施設等の整備及び改修に必要な財源を確保するために設置</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定住促進住宅整備基金：定住の促進と地域の活性化を図るため、定住促進住宅の施設整備及び定住促進事業のために設置</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教育施設整備基金：教育施設整備ために設置</a:t>
          </a:r>
          <a:endParaRPr lang="ja-JP" altLang="ja-JP" sz="1400">
            <a:effectLst/>
          </a:endParaRPr>
        </a:p>
        <a:p>
          <a:r>
            <a:rPr kumimoji="1" lang="ja-JP" altLang="ja-JP" sz="1100">
              <a:solidFill>
                <a:schemeClr val="dk1"/>
              </a:solidFill>
              <a:effectLst/>
              <a:latin typeface="+mn-lt"/>
              <a:ea typeface="+mn-ea"/>
              <a:cs typeface="+mn-cs"/>
            </a:rPr>
            <a:t>　ふるさと甲佐応援基金：本町のまちづくりに賛同する人々からの寄附金を財源として、寄附者のまちづくりに対する意向を具体化することにより、多様な人々の参加による個性豊かな活力あるふるさとづくりに資するために設置</a:t>
          </a:r>
          <a:endParaRPr lang="ja-JP" altLang="ja-JP" sz="1400">
            <a:effectLst/>
          </a:endParaRPr>
        </a:p>
        <a:p>
          <a:r>
            <a:rPr kumimoji="1" lang="ja-JP" altLang="ja-JP" sz="1100">
              <a:solidFill>
                <a:schemeClr val="dk1"/>
              </a:solidFill>
              <a:effectLst/>
              <a:latin typeface="+mn-lt"/>
              <a:ea typeface="+mn-ea"/>
              <a:cs typeface="+mn-cs"/>
            </a:rPr>
            <a:t>　地域福祉基金：地域保健福祉の増進を図るために設置</a:t>
          </a:r>
          <a:endParaRPr lang="ja-JP" altLang="ja-JP" sz="1400">
            <a:effectLst/>
          </a:endParaRPr>
        </a:p>
        <a:p>
          <a:r>
            <a:rPr kumimoji="1" lang="ja-JP" altLang="ja-JP" sz="1100" baseline="0">
              <a:solidFill>
                <a:schemeClr val="dk1"/>
              </a:solidFill>
              <a:effectLst/>
              <a:latin typeface="+mn-lt"/>
              <a:ea typeface="+mn-ea"/>
              <a:cs typeface="+mn-cs"/>
            </a:rPr>
            <a:t>　人材育成基金：甲佐町の農業振興の担い手となる人材の育成に要する経費の財源に充てるために設置</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　熊本県収入証紙購入基金：熊本県収入証紙の購入及び売りさばきに関する事務を円滑かつ効率的に行うために設置</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　中山間ふるさと・水と土保全基金：中山間地域における土地改良施設の機能を適正に発揮させるための集落共同活動の強化に対する支援事業を行うために設置</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まちおこし基金</a:t>
          </a:r>
          <a:r>
            <a:rPr kumimoji="1" lang="ja-JP" altLang="ja-JP"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160,000</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増加し、新たに設置した公共施設等整備基金に</a:t>
          </a:r>
          <a:r>
            <a:rPr kumimoji="1" lang="en-US" altLang="ja-JP" sz="1100">
              <a:solidFill>
                <a:schemeClr val="dk1"/>
              </a:solidFill>
              <a:effectLst/>
              <a:latin typeface="+mn-lt"/>
              <a:ea typeface="+mn-ea"/>
              <a:cs typeface="+mn-cs"/>
            </a:rPr>
            <a:t>150,000</a:t>
          </a:r>
          <a:r>
            <a:rPr kumimoji="1" lang="ja-JP" altLang="en-US" sz="1100">
              <a:solidFill>
                <a:schemeClr val="dk1"/>
              </a:solidFill>
              <a:effectLst/>
              <a:latin typeface="+mn-lt"/>
              <a:ea typeface="+mn-ea"/>
              <a:cs typeface="+mn-cs"/>
            </a:rPr>
            <a:t>千円積み立てた</a:t>
          </a:r>
          <a:r>
            <a:rPr kumimoji="1" lang="ja-JP" altLang="ja-JP" sz="1100">
              <a:solidFill>
                <a:schemeClr val="dk1"/>
              </a:solidFill>
              <a:effectLst/>
              <a:latin typeface="+mn-lt"/>
              <a:ea typeface="+mn-ea"/>
              <a:cs typeface="+mn-cs"/>
            </a:rPr>
            <a:t>ことなどにより約</a:t>
          </a:r>
          <a:r>
            <a:rPr kumimoji="1" lang="en-US" altLang="ja-JP" sz="1100">
              <a:solidFill>
                <a:schemeClr val="dk1"/>
              </a:solidFill>
              <a:effectLst/>
              <a:latin typeface="+mn-lt"/>
              <a:ea typeface="+mn-ea"/>
              <a:cs typeface="+mn-cs"/>
            </a:rPr>
            <a:t>268,000</a:t>
          </a:r>
          <a:r>
            <a:rPr kumimoji="1" lang="ja-JP" altLang="ja-JP" sz="1100">
              <a:solidFill>
                <a:schemeClr val="dk1"/>
              </a:solidFill>
              <a:effectLst/>
              <a:latin typeface="+mn-lt"/>
              <a:ea typeface="+mn-ea"/>
              <a:cs typeface="+mn-cs"/>
            </a:rPr>
            <a:t>千円増加した。</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新たに</a:t>
          </a:r>
          <a:r>
            <a:rPr kumimoji="1" lang="ja-JP" altLang="en-US" sz="1100">
              <a:solidFill>
                <a:schemeClr val="dk1"/>
              </a:solidFill>
              <a:effectLst/>
              <a:latin typeface="+mn-lt"/>
              <a:ea typeface="+mn-ea"/>
              <a:cs typeface="+mn-cs"/>
            </a:rPr>
            <a:t>設置した</a:t>
          </a:r>
          <a:r>
            <a:rPr kumimoji="1" lang="ja-JP" altLang="ja-JP" sz="1100">
              <a:solidFill>
                <a:schemeClr val="dk1"/>
              </a:solidFill>
              <a:effectLst/>
              <a:latin typeface="+mn-lt"/>
              <a:ea typeface="+mn-ea"/>
              <a:cs typeface="+mn-cs"/>
            </a:rPr>
            <a:t>公共施設等整備基金</a:t>
          </a:r>
          <a:r>
            <a:rPr kumimoji="1" lang="ja-JP" altLang="en-US" sz="1100">
              <a:solidFill>
                <a:schemeClr val="dk1"/>
              </a:solidFill>
              <a:effectLst/>
              <a:latin typeface="+mn-lt"/>
              <a:ea typeface="+mn-ea"/>
              <a:cs typeface="+mn-cs"/>
            </a:rPr>
            <a:t>については、計画的に積立てを行うとともに、庁舎等の長寿命化のために計画的に取崩し活用する予定である。</a:t>
          </a:r>
          <a:endParaRPr lang="ja-JP" altLang="ja-JP" sz="1400">
            <a:effectLst/>
          </a:endParaRPr>
        </a:p>
        <a:p>
          <a:r>
            <a:rPr kumimoji="1" lang="ja-JP" altLang="ja-JP" sz="1100">
              <a:solidFill>
                <a:schemeClr val="dk1"/>
              </a:solidFill>
              <a:effectLst/>
              <a:latin typeface="+mn-lt"/>
              <a:ea typeface="+mn-ea"/>
              <a:cs typeface="+mn-cs"/>
            </a:rPr>
            <a:t>　　また、まちおこし基金についても、今後町の復興事業に充てるための財源として計画的に積立を行う予定としている。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財政調整基金は、平成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年度において、震災関連事業の財源を確保するために多額の財政調整基金を取り崩したことにより前年度と比較して約</a:t>
          </a:r>
          <a:r>
            <a:rPr kumimoji="1" lang="en-US" altLang="ja-JP" sz="1100">
              <a:solidFill>
                <a:schemeClr val="dk1"/>
              </a:solidFill>
              <a:effectLst/>
              <a:latin typeface="+mn-lt"/>
              <a:ea typeface="+mn-ea"/>
              <a:cs typeface="+mn-cs"/>
            </a:rPr>
            <a:t>525,000</a:t>
          </a:r>
          <a:r>
            <a:rPr kumimoji="1" lang="ja-JP" altLang="ja-JP" sz="1100">
              <a:solidFill>
                <a:schemeClr val="dk1"/>
              </a:solidFill>
              <a:effectLst/>
              <a:latin typeface="+mn-lt"/>
              <a:ea typeface="+mn-ea"/>
              <a:cs typeface="+mn-cs"/>
            </a:rPr>
            <a:t>千円減少し、平成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年度は、前年度と同額を確保していた。平成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年度は、過年度事業に係る収入（災害等廃棄物処理事業補助金等）があったことなどにより、取崩し額は前年度と比較して約</a:t>
          </a:r>
          <a:r>
            <a:rPr kumimoji="1" lang="en-US" altLang="ja-JP" sz="1100">
              <a:solidFill>
                <a:schemeClr val="dk1"/>
              </a:solidFill>
              <a:effectLst/>
              <a:latin typeface="+mn-lt"/>
              <a:ea typeface="+mn-ea"/>
              <a:cs typeface="+mn-cs"/>
            </a:rPr>
            <a:t>252,426</a:t>
          </a:r>
          <a:r>
            <a:rPr kumimoji="1" lang="ja-JP" altLang="ja-JP" sz="1100">
              <a:solidFill>
                <a:schemeClr val="dk1"/>
              </a:solidFill>
              <a:effectLst/>
              <a:latin typeface="+mn-lt"/>
              <a:ea typeface="+mn-ea"/>
              <a:cs typeface="+mn-cs"/>
            </a:rPr>
            <a:t>千円減少したことから、基金残高は約</a:t>
          </a:r>
          <a:r>
            <a:rPr kumimoji="1" lang="en-US" altLang="ja-JP" sz="1100">
              <a:solidFill>
                <a:schemeClr val="dk1"/>
              </a:solidFill>
              <a:effectLst/>
              <a:latin typeface="+mn-lt"/>
              <a:ea typeface="+mn-ea"/>
              <a:cs typeface="+mn-cs"/>
            </a:rPr>
            <a:t>189,000</a:t>
          </a:r>
          <a:r>
            <a:rPr kumimoji="1" lang="ja-JP" altLang="ja-JP" sz="1100">
              <a:solidFill>
                <a:schemeClr val="dk1"/>
              </a:solidFill>
              <a:effectLst/>
              <a:latin typeface="+mn-lt"/>
              <a:ea typeface="+mn-ea"/>
              <a:cs typeface="+mn-cs"/>
            </a:rPr>
            <a:t>千円増加した。</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財政調整基金の目標額としては、標準財政規模の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％程度及び平成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年熊本地震及び豪雨災害に係る将来負担を確保するために約</a:t>
          </a:r>
          <a:r>
            <a:rPr kumimoji="1" lang="en-US" altLang="ja-JP" sz="1100">
              <a:solidFill>
                <a:schemeClr val="dk1"/>
              </a:solidFill>
              <a:effectLst/>
              <a:latin typeface="+mn-lt"/>
              <a:ea typeface="+mn-ea"/>
              <a:cs typeface="+mn-cs"/>
            </a:rPr>
            <a:t>13</a:t>
          </a:r>
          <a:r>
            <a:rPr kumimoji="1" lang="ja-JP" altLang="en-US" sz="1100">
              <a:solidFill>
                <a:schemeClr val="dk1"/>
              </a:solidFill>
              <a:effectLst/>
              <a:latin typeface="+mn-lt"/>
              <a:ea typeface="+mn-ea"/>
              <a:cs typeface="+mn-cs"/>
            </a:rPr>
            <a:t>億</a:t>
          </a:r>
          <a:r>
            <a:rPr kumimoji="1" lang="ja-JP" altLang="ja-JP" sz="1100">
              <a:solidFill>
                <a:schemeClr val="dk1"/>
              </a:solidFill>
              <a:effectLst/>
              <a:latin typeface="+mn-lt"/>
              <a:ea typeface="+mn-ea"/>
              <a:cs typeface="+mn-cs"/>
            </a:rPr>
            <a:t>円を確保できるよう努めたいと考えている。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前年度から同額程度で推移している。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今後、震災関連事業や公営住宅建替事業に係る地方債の償還が本格化することから多額の取崩しを行うことが見込まれており、特に</a:t>
          </a:r>
          <a:r>
            <a:rPr kumimoji="1" lang="ja-JP" altLang="en-US" sz="1100">
              <a:solidFill>
                <a:schemeClr val="dk1"/>
              </a:solidFill>
              <a:effectLst/>
              <a:latin typeface="+mn-lt"/>
              <a:ea typeface="+mn-ea"/>
              <a:cs typeface="+mn-cs"/>
            </a:rPr>
            <a:t>令和５</a:t>
          </a:r>
          <a:r>
            <a:rPr kumimoji="1" lang="ja-JP" altLang="ja-JP" sz="1100">
              <a:solidFill>
                <a:schemeClr val="dk1"/>
              </a:solidFill>
              <a:effectLst/>
              <a:latin typeface="+mn-lt"/>
              <a:ea typeface="+mn-ea"/>
              <a:cs typeface="+mn-cs"/>
            </a:rPr>
            <a:t>年度に償還のピークを迎え</a:t>
          </a:r>
          <a:r>
            <a:rPr kumimoji="1" lang="ja-JP" altLang="en-US" sz="1100">
              <a:solidFill>
                <a:schemeClr val="dk1"/>
              </a:solidFill>
              <a:effectLst/>
              <a:latin typeface="+mn-lt"/>
              <a:ea typeface="+mn-ea"/>
              <a:cs typeface="+mn-cs"/>
            </a:rPr>
            <a:t>、その後も高水準で推移していくため、これに対応する</a:t>
          </a:r>
          <a:r>
            <a:rPr kumimoji="1" lang="ja-JP" altLang="ja-JP" sz="1100">
              <a:solidFill>
                <a:schemeClr val="dk1"/>
              </a:solidFill>
              <a:effectLst/>
              <a:latin typeface="+mn-lt"/>
              <a:ea typeface="+mn-ea"/>
              <a:cs typeface="+mn-cs"/>
            </a:rPr>
            <a:t>ために毎年度計画的に積立を行う必要があるが、「基金全体」の（今後の方針）にも記載したとおり財政調整基金そのものの目標額を確保することも必要であることから、財政状況及び将来負担、今後の事業計画を勘案したところで個々の基金の積立を行っていくこととす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また、今後、熊本地震災害廃棄物処理基金補助金が交付される予定であり、交付された補助金を減債基金に積み立てて計画的に取り崩す予定である。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AD54" sqref="AD54"/>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79</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81</v>
      </c>
      <c r="C3" s="608"/>
      <c r="D3" s="608"/>
      <c r="E3" s="609"/>
      <c r="F3" s="609"/>
      <c r="G3" s="609"/>
      <c r="H3" s="609"/>
      <c r="I3" s="609"/>
      <c r="J3" s="609"/>
      <c r="K3" s="609"/>
      <c r="L3" s="609" t="s">
        <v>82</v>
      </c>
      <c r="M3" s="609"/>
      <c r="N3" s="609"/>
      <c r="O3" s="609"/>
      <c r="P3" s="609"/>
      <c r="Q3" s="609"/>
      <c r="R3" s="612"/>
      <c r="S3" s="612"/>
      <c r="T3" s="612"/>
      <c r="U3" s="612"/>
      <c r="V3" s="613"/>
      <c r="W3" s="506" t="s">
        <v>83</v>
      </c>
      <c r="X3" s="507"/>
      <c r="Y3" s="507"/>
      <c r="Z3" s="507"/>
      <c r="AA3" s="507"/>
      <c r="AB3" s="608"/>
      <c r="AC3" s="612" t="s">
        <v>84</v>
      </c>
      <c r="AD3" s="507"/>
      <c r="AE3" s="507"/>
      <c r="AF3" s="507"/>
      <c r="AG3" s="507"/>
      <c r="AH3" s="507"/>
      <c r="AI3" s="507"/>
      <c r="AJ3" s="507"/>
      <c r="AK3" s="507"/>
      <c r="AL3" s="574"/>
      <c r="AM3" s="506" t="s">
        <v>85</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86</v>
      </c>
      <c r="BO3" s="507"/>
      <c r="BP3" s="507"/>
      <c r="BQ3" s="507"/>
      <c r="BR3" s="507"/>
      <c r="BS3" s="507"/>
      <c r="BT3" s="507"/>
      <c r="BU3" s="574"/>
      <c r="BV3" s="506" t="s">
        <v>87</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88</v>
      </c>
      <c r="CU3" s="507"/>
      <c r="CV3" s="507"/>
      <c r="CW3" s="507"/>
      <c r="CX3" s="507"/>
      <c r="CY3" s="507"/>
      <c r="CZ3" s="507"/>
      <c r="DA3" s="574"/>
      <c r="DB3" s="506" t="s">
        <v>89</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90</v>
      </c>
      <c r="AZ4" s="420"/>
      <c r="BA4" s="420"/>
      <c r="BB4" s="420"/>
      <c r="BC4" s="420"/>
      <c r="BD4" s="420"/>
      <c r="BE4" s="420"/>
      <c r="BF4" s="420"/>
      <c r="BG4" s="420"/>
      <c r="BH4" s="420"/>
      <c r="BI4" s="420"/>
      <c r="BJ4" s="420"/>
      <c r="BK4" s="420"/>
      <c r="BL4" s="420"/>
      <c r="BM4" s="421"/>
      <c r="BN4" s="422">
        <v>10139794</v>
      </c>
      <c r="BO4" s="423"/>
      <c r="BP4" s="423"/>
      <c r="BQ4" s="423"/>
      <c r="BR4" s="423"/>
      <c r="BS4" s="423"/>
      <c r="BT4" s="423"/>
      <c r="BU4" s="424"/>
      <c r="BV4" s="422">
        <v>12228196</v>
      </c>
      <c r="BW4" s="423"/>
      <c r="BX4" s="423"/>
      <c r="BY4" s="423"/>
      <c r="BZ4" s="423"/>
      <c r="CA4" s="423"/>
      <c r="CB4" s="423"/>
      <c r="CC4" s="424"/>
      <c r="CD4" s="600" t="s">
        <v>91</v>
      </c>
      <c r="CE4" s="601"/>
      <c r="CF4" s="601"/>
      <c r="CG4" s="601"/>
      <c r="CH4" s="601"/>
      <c r="CI4" s="601"/>
      <c r="CJ4" s="601"/>
      <c r="CK4" s="601"/>
      <c r="CL4" s="601"/>
      <c r="CM4" s="601"/>
      <c r="CN4" s="601"/>
      <c r="CO4" s="601"/>
      <c r="CP4" s="601"/>
      <c r="CQ4" s="601"/>
      <c r="CR4" s="601"/>
      <c r="CS4" s="602"/>
      <c r="CT4" s="603">
        <v>20.2</v>
      </c>
      <c r="CU4" s="604"/>
      <c r="CV4" s="604"/>
      <c r="CW4" s="604"/>
      <c r="CX4" s="604"/>
      <c r="CY4" s="604"/>
      <c r="CZ4" s="604"/>
      <c r="DA4" s="605"/>
      <c r="DB4" s="603">
        <v>12.9</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92</v>
      </c>
      <c r="AN5" s="401"/>
      <c r="AO5" s="401"/>
      <c r="AP5" s="401"/>
      <c r="AQ5" s="401"/>
      <c r="AR5" s="401"/>
      <c r="AS5" s="401"/>
      <c r="AT5" s="402"/>
      <c r="AU5" s="484" t="s">
        <v>93</v>
      </c>
      <c r="AV5" s="485"/>
      <c r="AW5" s="485"/>
      <c r="AX5" s="485"/>
      <c r="AY5" s="407" t="s">
        <v>94</v>
      </c>
      <c r="AZ5" s="408"/>
      <c r="BA5" s="408"/>
      <c r="BB5" s="408"/>
      <c r="BC5" s="408"/>
      <c r="BD5" s="408"/>
      <c r="BE5" s="408"/>
      <c r="BF5" s="408"/>
      <c r="BG5" s="408"/>
      <c r="BH5" s="408"/>
      <c r="BI5" s="408"/>
      <c r="BJ5" s="408"/>
      <c r="BK5" s="408"/>
      <c r="BL5" s="408"/>
      <c r="BM5" s="409"/>
      <c r="BN5" s="427">
        <v>9320131</v>
      </c>
      <c r="BO5" s="428"/>
      <c r="BP5" s="428"/>
      <c r="BQ5" s="428"/>
      <c r="BR5" s="428"/>
      <c r="BS5" s="428"/>
      <c r="BT5" s="428"/>
      <c r="BU5" s="429"/>
      <c r="BV5" s="427">
        <v>11610203</v>
      </c>
      <c r="BW5" s="428"/>
      <c r="BX5" s="428"/>
      <c r="BY5" s="428"/>
      <c r="BZ5" s="428"/>
      <c r="CA5" s="428"/>
      <c r="CB5" s="428"/>
      <c r="CC5" s="429"/>
      <c r="CD5" s="436" t="s">
        <v>95</v>
      </c>
      <c r="CE5" s="437"/>
      <c r="CF5" s="437"/>
      <c r="CG5" s="437"/>
      <c r="CH5" s="437"/>
      <c r="CI5" s="437"/>
      <c r="CJ5" s="437"/>
      <c r="CK5" s="437"/>
      <c r="CL5" s="437"/>
      <c r="CM5" s="437"/>
      <c r="CN5" s="437"/>
      <c r="CO5" s="437"/>
      <c r="CP5" s="437"/>
      <c r="CQ5" s="437"/>
      <c r="CR5" s="437"/>
      <c r="CS5" s="438"/>
      <c r="CT5" s="397">
        <v>88.1</v>
      </c>
      <c r="CU5" s="398"/>
      <c r="CV5" s="398"/>
      <c r="CW5" s="398"/>
      <c r="CX5" s="398"/>
      <c r="CY5" s="398"/>
      <c r="CZ5" s="398"/>
      <c r="DA5" s="399"/>
      <c r="DB5" s="397">
        <v>88.1</v>
      </c>
      <c r="DC5" s="398"/>
      <c r="DD5" s="398"/>
      <c r="DE5" s="398"/>
      <c r="DF5" s="398"/>
      <c r="DG5" s="398"/>
      <c r="DH5" s="398"/>
      <c r="DI5" s="399"/>
      <c r="DJ5" s="185"/>
      <c r="DK5" s="185"/>
      <c r="DL5" s="185"/>
      <c r="DM5" s="185"/>
      <c r="DN5" s="185"/>
      <c r="DO5" s="185"/>
    </row>
    <row r="6" spans="1:119" ht="18.75" customHeight="1" x14ac:dyDescent="0.15">
      <c r="A6" s="186"/>
      <c r="B6" s="580" t="s">
        <v>96</v>
      </c>
      <c r="C6" s="441"/>
      <c r="D6" s="441"/>
      <c r="E6" s="581"/>
      <c r="F6" s="581"/>
      <c r="G6" s="581"/>
      <c r="H6" s="581"/>
      <c r="I6" s="581"/>
      <c r="J6" s="581"/>
      <c r="K6" s="581"/>
      <c r="L6" s="581" t="s">
        <v>97</v>
      </c>
      <c r="M6" s="581"/>
      <c r="N6" s="581"/>
      <c r="O6" s="581"/>
      <c r="P6" s="581"/>
      <c r="Q6" s="581"/>
      <c r="R6" s="465"/>
      <c r="S6" s="465"/>
      <c r="T6" s="465"/>
      <c r="U6" s="465"/>
      <c r="V6" s="587"/>
      <c r="W6" s="518" t="s">
        <v>98</v>
      </c>
      <c r="X6" s="440"/>
      <c r="Y6" s="440"/>
      <c r="Z6" s="440"/>
      <c r="AA6" s="440"/>
      <c r="AB6" s="441"/>
      <c r="AC6" s="592" t="s">
        <v>99</v>
      </c>
      <c r="AD6" s="593"/>
      <c r="AE6" s="593"/>
      <c r="AF6" s="593"/>
      <c r="AG6" s="593"/>
      <c r="AH6" s="593"/>
      <c r="AI6" s="593"/>
      <c r="AJ6" s="593"/>
      <c r="AK6" s="593"/>
      <c r="AL6" s="594"/>
      <c r="AM6" s="496" t="s">
        <v>100</v>
      </c>
      <c r="AN6" s="401"/>
      <c r="AO6" s="401"/>
      <c r="AP6" s="401"/>
      <c r="AQ6" s="401"/>
      <c r="AR6" s="401"/>
      <c r="AS6" s="401"/>
      <c r="AT6" s="402"/>
      <c r="AU6" s="484" t="s">
        <v>101</v>
      </c>
      <c r="AV6" s="485"/>
      <c r="AW6" s="485"/>
      <c r="AX6" s="485"/>
      <c r="AY6" s="407" t="s">
        <v>102</v>
      </c>
      <c r="AZ6" s="408"/>
      <c r="BA6" s="408"/>
      <c r="BB6" s="408"/>
      <c r="BC6" s="408"/>
      <c r="BD6" s="408"/>
      <c r="BE6" s="408"/>
      <c r="BF6" s="408"/>
      <c r="BG6" s="408"/>
      <c r="BH6" s="408"/>
      <c r="BI6" s="408"/>
      <c r="BJ6" s="408"/>
      <c r="BK6" s="408"/>
      <c r="BL6" s="408"/>
      <c r="BM6" s="409"/>
      <c r="BN6" s="427">
        <v>819663</v>
      </c>
      <c r="BO6" s="428"/>
      <c r="BP6" s="428"/>
      <c r="BQ6" s="428"/>
      <c r="BR6" s="428"/>
      <c r="BS6" s="428"/>
      <c r="BT6" s="428"/>
      <c r="BU6" s="429"/>
      <c r="BV6" s="427">
        <v>617993</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92.2</v>
      </c>
      <c r="CU6" s="578"/>
      <c r="CV6" s="578"/>
      <c r="CW6" s="578"/>
      <c r="CX6" s="578"/>
      <c r="CY6" s="578"/>
      <c r="CZ6" s="578"/>
      <c r="DA6" s="579"/>
      <c r="DB6" s="577">
        <v>92.2</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101</v>
      </c>
      <c r="AV7" s="485"/>
      <c r="AW7" s="485"/>
      <c r="AX7" s="485"/>
      <c r="AY7" s="407" t="s">
        <v>105</v>
      </c>
      <c r="AZ7" s="408"/>
      <c r="BA7" s="408"/>
      <c r="BB7" s="408"/>
      <c r="BC7" s="408"/>
      <c r="BD7" s="408"/>
      <c r="BE7" s="408"/>
      <c r="BF7" s="408"/>
      <c r="BG7" s="408"/>
      <c r="BH7" s="408"/>
      <c r="BI7" s="408"/>
      <c r="BJ7" s="408"/>
      <c r="BK7" s="408"/>
      <c r="BL7" s="408"/>
      <c r="BM7" s="409"/>
      <c r="BN7" s="427">
        <v>128405</v>
      </c>
      <c r="BO7" s="428"/>
      <c r="BP7" s="428"/>
      <c r="BQ7" s="428"/>
      <c r="BR7" s="428"/>
      <c r="BS7" s="428"/>
      <c r="BT7" s="428"/>
      <c r="BU7" s="429"/>
      <c r="BV7" s="427">
        <v>178045</v>
      </c>
      <c r="BW7" s="428"/>
      <c r="BX7" s="428"/>
      <c r="BY7" s="428"/>
      <c r="BZ7" s="428"/>
      <c r="CA7" s="428"/>
      <c r="CB7" s="428"/>
      <c r="CC7" s="429"/>
      <c r="CD7" s="436" t="s">
        <v>106</v>
      </c>
      <c r="CE7" s="437"/>
      <c r="CF7" s="437"/>
      <c r="CG7" s="437"/>
      <c r="CH7" s="437"/>
      <c r="CI7" s="437"/>
      <c r="CJ7" s="437"/>
      <c r="CK7" s="437"/>
      <c r="CL7" s="437"/>
      <c r="CM7" s="437"/>
      <c r="CN7" s="437"/>
      <c r="CO7" s="437"/>
      <c r="CP7" s="437"/>
      <c r="CQ7" s="437"/>
      <c r="CR7" s="437"/>
      <c r="CS7" s="438"/>
      <c r="CT7" s="427">
        <v>3421960</v>
      </c>
      <c r="CU7" s="428"/>
      <c r="CV7" s="428"/>
      <c r="CW7" s="428"/>
      <c r="CX7" s="428"/>
      <c r="CY7" s="428"/>
      <c r="CZ7" s="428"/>
      <c r="DA7" s="429"/>
      <c r="DB7" s="427">
        <v>3423619</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107</v>
      </c>
      <c r="AN8" s="401"/>
      <c r="AO8" s="401"/>
      <c r="AP8" s="401"/>
      <c r="AQ8" s="401"/>
      <c r="AR8" s="401"/>
      <c r="AS8" s="401"/>
      <c r="AT8" s="402"/>
      <c r="AU8" s="484" t="s">
        <v>101</v>
      </c>
      <c r="AV8" s="485"/>
      <c r="AW8" s="485"/>
      <c r="AX8" s="485"/>
      <c r="AY8" s="407" t="s">
        <v>108</v>
      </c>
      <c r="AZ8" s="408"/>
      <c r="BA8" s="408"/>
      <c r="BB8" s="408"/>
      <c r="BC8" s="408"/>
      <c r="BD8" s="408"/>
      <c r="BE8" s="408"/>
      <c r="BF8" s="408"/>
      <c r="BG8" s="408"/>
      <c r="BH8" s="408"/>
      <c r="BI8" s="408"/>
      <c r="BJ8" s="408"/>
      <c r="BK8" s="408"/>
      <c r="BL8" s="408"/>
      <c r="BM8" s="409"/>
      <c r="BN8" s="427">
        <v>691258</v>
      </c>
      <c r="BO8" s="428"/>
      <c r="BP8" s="428"/>
      <c r="BQ8" s="428"/>
      <c r="BR8" s="428"/>
      <c r="BS8" s="428"/>
      <c r="BT8" s="428"/>
      <c r="BU8" s="429"/>
      <c r="BV8" s="427">
        <v>439948</v>
      </c>
      <c r="BW8" s="428"/>
      <c r="BX8" s="428"/>
      <c r="BY8" s="428"/>
      <c r="BZ8" s="428"/>
      <c r="CA8" s="428"/>
      <c r="CB8" s="428"/>
      <c r="CC8" s="429"/>
      <c r="CD8" s="436" t="s">
        <v>109</v>
      </c>
      <c r="CE8" s="437"/>
      <c r="CF8" s="437"/>
      <c r="CG8" s="437"/>
      <c r="CH8" s="437"/>
      <c r="CI8" s="437"/>
      <c r="CJ8" s="437"/>
      <c r="CK8" s="437"/>
      <c r="CL8" s="437"/>
      <c r="CM8" s="437"/>
      <c r="CN8" s="437"/>
      <c r="CO8" s="437"/>
      <c r="CP8" s="437"/>
      <c r="CQ8" s="437"/>
      <c r="CR8" s="437"/>
      <c r="CS8" s="438"/>
      <c r="CT8" s="540">
        <v>0.31</v>
      </c>
      <c r="CU8" s="541"/>
      <c r="CV8" s="541"/>
      <c r="CW8" s="541"/>
      <c r="CX8" s="541"/>
      <c r="CY8" s="541"/>
      <c r="CZ8" s="541"/>
      <c r="DA8" s="542"/>
      <c r="DB8" s="540">
        <v>0.3</v>
      </c>
      <c r="DC8" s="541"/>
      <c r="DD8" s="541"/>
      <c r="DE8" s="541"/>
      <c r="DF8" s="541"/>
      <c r="DG8" s="541"/>
      <c r="DH8" s="541"/>
      <c r="DI8" s="542"/>
      <c r="DJ8" s="185"/>
      <c r="DK8" s="185"/>
      <c r="DL8" s="185"/>
      <c r="DM8" s="185"/>
      <c r="DN8" s="185"/>
      <c r="DO8" s="185"/>
    </row>
    <row r="9" spans="1:119" ht="18.75" customHeight="1" thickBot="1" x14ac:dyDescent="0.2">
      <c r="A9" s="186"/>
      <c r="B9" s="566" t="s">
        <v>110</v>
      </c>
      <c r="C9" s="567"/>
      <c r="D9" s="567"/>
      <c r="E9" s="567"/>
      <c r="F9" s="567"/>
      <c r="G9" s="567"/>
      <c r="H9" s="567"/>
      <c r="I9" s="567"/>
      <c r="J9" s="567"/>
      <c r="K9" s="490"/>
      <c r="L9" s="568" t="s">
        <v>111</v>
      </c>
      <c r="M9" s="569"/>
      <c r="N9" s="569"/>
      <c r="O9" s="569"/>
      <c r="P9" s="569"/>
      <c r="Q9" s="570"/>
      <c r="R9" s="571">
        <v>10717</v>
      </c>
      <c r="S9" s="572"/>
      <c r="T9" s="572"/>
      <c r="U9" s="572"/>
      <c r="V9" s="573"/>
      <c r="W9" s="506" t="s">
        <v>112</v>
      </c>
      <c r="X9" s="507"/>
      <c r="Y9" s="507"/>
      <c r="Z9" s="507"/>
      <c r="AA9" s="507"/>
      <c r="AB9" s="507"/>
      <c r="AC9" s="507"/>
      <c r="AD9" s="507"/>
      <c r="AE9" s="507"/>
      <c r="AF9" s="507"/>
      <c r="AG9" s="507"/>
      <c r="AH9" s="507"/>
      <c r="AI9" s="507"/>
      <c r="AJ9" s="507"/>
      <c r="AK9" s="507"/>
      <c r="AL9" s="574"/>
      <c r="AM9" s="496" t="s">
        <v>113</v>
      </c>
      <c r="AN9" s="401"/>
      <c r="AO9" s="401"/>
      <c r="AP9" s="401"/>
      <c r="AQ9" s="401"/>
      <c r="AR9" s="401"/>
      <c r="AS9" s="401"/>
      <c r="AT9" s="402"/>
      <c r="AU9" s="484" t="s">
        <v>101</v>
      </c>
      <c r="AV9" s="485"/>
      <c r="AW9" s="485"/>
      <c r="AX9" s="485"/>
      <c r="AY9" s="407" t="s">
        <v>114</v>
      </c>
      <c r="AZ9" s="408"/>
      <c r="BA9" s="408"/>
      <c r="BB9" s="408"/>
      <c r="BC9" s="408"/>
      <c r="BD9" s="408"/>
      <c r="BE9" s="408"/>
      <c r="BF9" s="408"/>
      <c r="BG9" s="408"/>
      <c r="BH9" s="408"/>
      <c r="BI9" s="408"/>
      <c r="BJ9" s="408"/>
      <c r="BK9" s="408"/>
      <c r="BL9" s="408"/>
      <c r="BM9" s="409"/>
      <c r="BN9" s="427">
        <v>251310</v>
      </c>
      <c r="BO9" s="428"/>
      <c r="BP9" s="428"/>
      <c r="BQ9" s="428"/>
      <c r="BR9" s="428"/>
      <c r="BS9" s="428"/>
      <c r="BT9" s="428"/>
      <c r="BU9" s="429"/>
      <c r="BV9" s="427">
        <v>-118421</v>
      </c>
      <c r="BW9" s="428"/>
      <c r="BX9" s="428"/>
      <c r="BY9" s="428"/>
      <c r="BZ9" s="428"/>
      <c r="CA9" s="428"/>
      <c r="CB9" s="428"/>
      <c r="CC9" s="429"/>
      <c r="CD9" s="436" t="s">
        <v>115</v>
      </c>
      <c r="CE9" s="437"/>
      <c r="CF9" s="437"/>
      <c r="CG9" s="437"/>
      <c r="CH9" s="437"/>
      <c r="CI9" s="437"/>
      <c r="CJ9" s="437"/>
      <c r="CK9" s="437"/>
      <c r="CL9" s="437"/>
      <c r="CM9" s="437"/>
      <c r="CN9" s="437"/>
      <c r="CO9" s="437"/>
      <c r="CP9" s="437"/>
      <c r="CQ9" s="437"/>
      <c r="CR9" s="437"/>
      <c r="CS9" s="438"/>
      <c r="CT9" s="397">
        <v>16.899999999999999</v>
      </c>
      <c r="CU9" s="398"/>
      <c r="CV9" s="398"/>
      <c r="CW9" s="398"/>
      <c r="CX9" s="398"/>
      <c r="CY9" s="398"/>
      <c r="CZ9" s="398"/>
      <c r="DA9" s="399"/>
      <c r="DB9" s="397">
        <v>16.899999999999999</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116</v>
      </c>
      <c r="M10" s="401"/>
      <c r="N10" s="401"/>
      <c r="O10" s="401"/>
      <c r="P10" s="401"/>
      <c r="Q10" s="402"/>
      <c r="R10" s="403">
        <v>11181</v>
      </c>
      <c r="S10" s="404"/>
      <c r="T10" s="404"/>
      <c r="U10" s="404"/>
      <c r="V10" s="406"/>
      <c r="W10" s="575"/>
      <c r="X10" s="389"/>
      <c r="Y10" s="389"/>
      <c r="Z10" s="389"/>
      <c r="AA10" s="389"/>
      <c r="AB10" s="389"/>
      <c r="AC10" s="389"/>
      <c r="AD10" s="389"/>
      <c r="AE10" s="389"/>
      <c r="AF10" s="389"/>
      <c r="AG10" s="389"/>
      <c r="AH10" s="389"/>
      <c r="AI10" s="389"/>
      <c r="AJ10" s="389"/>
      <c r="AK10" s="389"/>
      <c r="AL10" s="576"/>
      <c r="AM10" s="496" t="s">
        <v>117</v>
      </c>
      <c r="AN10" s="401"/>
      <c r="AO10" s="401"/>
      <c r="AP10" s="401"/>
      <c r="AQ10" s="401"/>
      <c r="AR10" s="401"/>
      <c r="AS10" s="401"/>
      <c r="AT10" s="402"/>
      <c r="AU10" s="484" t="s">
        <v>118</v>
      </c>
      <c r="AV10" s="485"/>
      <c r="AW10" s="485"/>
      <c r="AX10" s="485"/>
      <c r="AY10" s="407" t="s">
        <v>119</v>
      </c>
      <c r="AZ10" s="408"/>
      <c r="BA10" s="408"/>
      <c r="BB10" s="408"/>
      <c r="BC10" s="408"/>
      <c r="BD10" s="408"/>
      <c r="BE10" s="408"/>
      <c r="BF10" s="408"/>
      <c r="BG10" s="408"/>
      <c r="BH10" s="408"/>
      <c r="BI10" s="408"/>
      <c r="BJ10" s="408"/>
      <c r="BK10" s="408"/>
      <c r="BL10" s="408"/>
      <c r="BM10" s="409"/>
      <c r="BN10" s="427">
        <v>504</v>
      </c>
      <c r="BO10" s="428"/>
      <c r="BP10" s="428"/>
      <c r="BQ10" s="428"/>
      <c r="BR10" s="428"/>
      <c r="BS10" s="428"/>
      <c r="BT10" s="428"/>
      <c r="BU10" s="429"/>
      <c r="BV10" s="427">
        <v>1205</v>
      </c>
      <c r="BW10" s="428"/>
      <c r="BX10" s="428"/>
      <c r="BY10" s="428"/>
      <c r="BZ10" s="428"/>
      <c r="CA10" s="428"/>
      <c r="CB10" s="428"/>
      <c r="CC10" s="429"/>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121</v>
      </c>
      <c r="M11" s="474"/>
      <c r="N11" s="474"/>
      <c r="O11" s="474"/>
      <c r="P11" s="474"/>
      <c r="Q11" s="475"/>
      <c r="R11" s="563" t="s">
        <v>122</v>
      </c>
      <c r="S11" s="564"/>
      <c r="T11" s="564"/>
      <c r="U11" s="564"/>
      <c r="V11" s="565"/>
      <c r="W11" s="575"/>
      <c r="X11" s="389"/>
      <c r="Y11" s="389"/>
      <c r="Z11" s="389"/>
      <c r="AA11" s="389"/>
      <c r="AB11" s="389"/>
      <c r="AC11" s="389"/>
      <c r="AD11" s="389"/>
      <c r="AE11" s="389"/>
      <c r="AF11" s="389"/>
      <c r="AG11" s="389"/>
      <c r="AH11" s="389"/>
      <c r="AI11" s="389"/>
      <c r="AJ11" s="389"/>
      <c r="AK11" s="389"/>
      <c r="AL11" s="576"/>
      <c r="AM11" s="496" t="s">
        <v>123</v>
      </c>
      <c r="AN11" s="401"/>
      <c r="AO11" s="401"/>
      <c r="AP11" s="401"/>
      <c r="AQ11" s="401"/>
      <c r="AR11" s="401"/>
      <c r="AS11" s="401"/>
      <c r="AT11" s="402"/>
      <c r="AU11" s="484" t="s">
        <v>124</v>
      </c>
      <c r="AV11" s="485"/>
      <c r="AW11" s="485"/>
      <c r="AX11" s="485"/>
      <c r="AY11" s="407" t="s">
        <v>125</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126</v>
      </c>
      <c r="CE11" s="437"/>
      <c r="CF11" s="437"/>
      <c r="CG11" s="437"/>
      <c r="CH11" s="437"/>
      <c r="CI11" s="437"/>
      <c r="CJ11" s="437"/>
      <c r="CK11" s="437"/>
      <c r="CL11" s="437"/>
      <c r="CM11" s="437"/>
      <c r="CN11" s="437"/>
      <c r="CO11" s="437"/>
      <c r="CP11" s="437"/>
      <c r="CQ11" s="437"/>
      <c r="CR11" s="437"/>
      <c r="CS11" s="438"/>
      <c r="CT11" s="540" t="s">
        <v>127</v>
      </c>
      <c r="CU11" s="541"/>
      <c r="CV11" s="541"/>
      <c r="CW11" s="541"/>
      <c r="CX11" s="541"/>
      <c r="CY11" s="541"/>
      <c r="CZ11" s="541"/>
      <c r="DA11" s="542"/>
      <c r="DB11" s="540" t="s">
        <v>128</v>
      </c>
      <c r="DC11" s="541"/>
      <c r="DD11" s="541"/>
      <c r="DE11" s="541"/>
      <c r="DF11" s="541"/>
      <c r="DG11" s="541"/>
      <c r="DH11" s="541"/>
      <c r="DI11" s="542"/>
      <c r="DJ11" s="185"/>
      <c r="DK11" s="185"/>
      <c r="DL11" s="185"/>
      <c r="DM11" s="185"/>
      <c r="DN11" s="185"/>
      <c r="DO11" s="185"/>
    </row>
    <row r="12" spans="1:119" ht="18.75" customHeight="1" x14ac:dyDescent="0.15">
      <c r="A12" s="186"/>
      <c r="B12" s="543" t="s">
        <v>129</v>
      </c>
      <c r="C12" s="544"/>
      <c r="D12" s="544"/>
      <c r="E12" s="544"/>
      <c r="F12" s="544"/>
      <c r="G12" s="544"/>
      <c r="H12" s="544"/>
      <c r="I12" s="544"/>
      <c r="J12" s="544"/>
      <c r="K12" s="545"/>
      <c r="L12" s="552" t="s">
        <v>130</v>
      </c>
      <c r="M12" s="553"/>
      <c r="N12" s="553"/>
      <c r="O12" s="553"/>
      <c r="P12" s="553"/>
      <c r="Q12" s="554"/>
      <c r="R12" s="555">
        <v>10654</v>
      </c>
      <c r="S12" s="556"/>
      <c r="T12" s="556"/>
      <c r="U12" s="556"/>
      <c r="V12" s="557"/>
      <c r="W12" s="558" t="s">
        <v>1</v>
      </c>
      <c r="X12" s="485"/>
      <c r="Y12" s="485"/>
      <c r="Z12" s="485"/>
      <c r="AA12" s="485"/>
      <c r="AB12" s="559"/>
      <c r="AC12" s="484" t="s">
        <v>131</v>
      </c>
      <c r="AD12" s="485"/>
      <c r="AE12" s="485"/>
      <c r="AF12" s="485"/>
      <c r="AG12" s="559"/>
      <c r="AH12" s="484" t="s">
        <v>132</v>
      </c>
      <c r="AI12" s="485"/>
      <c r="AJ12" s="485"/>
      <c r="AK12" s="485"/>
      <c r="AL12" s="560"/>
      <c r="AM12" s="496" t="s">
        <v>133</v>
      </c>
      <c r="AN12" s="401"/>
      <c r="AO12" s="401"/>
      <c r="AP12" s="401"/>
      <c r="AQ12" s="401"/>
      <c r="AR12" s="401"/>
      <c r="AS12" s="401"/>
      <c r="AT12" s="402"/>
      <c r="AU12" s="484" t="s">
        <v>93</v>
      </c>
      <c r="AV12" s="485"/>
      <c r="AW12" s="485"/>
      <c r="AX12" s="485"/>
      <c r="AY12" s="407" t="s">
        <v>134</v>
      </c>
      <c r="AZ12" s="408"/>
      <c r="BA12" s="408"/>
      <c r="BB12" s="408"/>
      <c r="BC12" s="408"/>
      <c r="BD12" s="408"/>
      <c r="BE12" s="408"/>
      <c r="BF12" s="408"/>
      <c r="BG12" s="408"/>
      <c r="BH12" s="408"/>
      <c r="BI12" s="408"/>
      <c r="BJ12" s="408"/>
      <c r="BK12" s="408"/>
      <c r="BL12" s="408"/>
      <c r="BM12" s="409"/>
      <c r="BN12" s="427">
        <v>28937</v>
      </c>
      <c r="BO12" s="428"/>
      <c r="BP12" s="428"/>
      <c r="BQ12" s="428"/>
      <c r="BR12" s="428"/>
      <c r="BS12" s="428"/>
      <c r="BT12" s="428"/>
      <c r="BU12" s="429"/>
      <c r="BV12" s="427">
        <v>281363</v>
      </c>
      <c r="BW12" s="428"/>
      <c r="BX12" s="428"/>
      <c r="BY12" s="428"/>
      <c r="BZ12" s="428"/>
      <c r="CA12" s="428"/>
      <c r="CB12" s="428"/>
      <c r="CC12" s="429"/>
      <c r="CD12" s="436" t="s">
        <v>135</v>
      </c>
      <c r="CE12" s="437"/>
      <c r="CF12" s="437"/>
      <c r="CG12" s="437"/>
      <c r="CH12" s="437"/>
      <c r="CI12" s="437"/>
      <c r="CJ12" s="437"/>
      <c r="CK12" s="437"/>
      <c r="CL12" s="437"/>
      <c r="CM12" s="437"/>
      <c r="CN12" s="437"/>
      <c r="CO12" s="437"/>
      <c r="CP12" s="437"/>
      <c r="CQ12" s="437"/>
      <c r="CR12" s="437"/>
      <c r="CS12" s="438"/>
      <c r="CT12" s="540" t="s">
        <v>136</v>
      </c>
      <c r="CU12" s="541"/>
      <c r="CV12" s="541"/>
      <c r="CW12" s="541"/>
      <c r="CX12" s="541"/>
      <c r="CY12" s="541"/>
      <c r="CZ12" s="541"/>
      <c r="DA12" s="542"/>
      <c r="DB12" s="540" t="s">
        <v>136</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137</v>
      </c>
      <c r="N13" s="528"/>
      <c r="O13" s="528"/>
      <c r="P13" s="528"/>
      <c r="Q13" s="529"/>
      <c r="R13" s="530">
        <v>10590</v>
      </c>
      <c r="S13" s="531"/>
      <c r="T13" s="531"/>
      <c r="U13" s="531"/>
      <c r="V13" s="532"/>
      <c r="W13" s="518" t="s">
        <v>138</v>
      </c>
      <c r="X13" s="440"/>
      <c r="Y13" s="440"/>
      <c r="Z13" s="440"/>
      <c r="AA13" s="440"/>
      <c r="AB13" s="441"/>
      <c r="AC13" s="403">
        <v>851</v>
      </c>
      <c r="AD13" s="404"/>
      <c r="AE13" s="404"/>
      <c r="AF13" s="404"/>
      <c r="AG13" s="405"/>
      <c r="AH13" s="403">
        <v>1018</v>
      </c>
      <c r="AI13" s="404"/>
      <c r="AJ13" s="404"/>
      <c r="AK13" s="404"/>
      <c r="AL13" s="406"/>
      <c r="AM13" s="496" t="s">
        <v>139</v>
      </c>
      <c r="AN13" s="401"/>
      <c r="AO13" s="401"/>
      <c r="AP13" s="401"/>
      <c r="AQ13" s="401"/>
      <c r="AR13" s="401"/>
      <c r="AS13" s="401"/>
      <c r="AT13" s="402"/>
      <c r="AU13" s="484" t="s">
        <v>140</v>
      </c>
      <c r="AV13" s="485"/>
      <c r="AW13" s="485"/>
      <c r="AX13" s="485"/>
      <c r="AY13" s="407" t="s">
        <v>141</v>
      </c>
      <c r="AZ13" s="408"/>
      <c r="BA13" s="408"/>
      <c r="BB13" s="408"/>
      <c r="BC13" s="408"/>
      <c r="BD13" s="408"/>
      <c r="BE13" s="408"/>
      <c r="BF13" s="408"/>
      <c r="BG13" s="408"/>
      <c r="BH13" s="408"/>
      <c r="BI13" s="408"/>
      <c r="BJ13" s="408"/>
      <c r="BK13" s="408"/>
      <c r="BL13" s="408"/>
      <c r="BM13" s="409"/>
      <c r="BN13" s="427">
        <v>222877</v>
      </c>
      <c r="BO13" s="428"/>
      <c r="BP13" s="428"/>
      <c r="BQ13" s="428"/>
      <c r="BR13" s="428"/>
      <c r="BS13" s="428"/>
      <c r="BT13" s="428"/>
      <c r="BU13" s="429"/>
      <c r="BV13" s="427">
        <v>-398579</v>
      </c>
      <c r="BW13" s="428"/>
      <c r="BX13" s="428"/>
      <c r="BY13" s="428"/>
      <c r="BZ13" s="428"/>
      <c r="CA13" s="428"/>
      <c r="CB13" s="428"/>
      <c r="CC13" s="429"/>
      <c r="CD13" s="436" t="s">
        <v>142</v>
      </c>
      <c r="CE13" s="437"/>
      <c r="CF13" s="437"/>
      <c r="CG13" s="437"/>
      <c r="CH13" s="437"/>
      <c r="CI13" s="437"/>
      <c r="CJ13" s="437"/>
      <c r="CK13" s="437"/>
      <c r="CL13" s="437"/>
      <c r="CM13" s="437"/>
      <c r="CN13" s="437"/>
      <c r="CO13" s="437"/>
      <c r="CP13" s="437"/>
      <c r="CQ13" s="437"/>
      <c r="CR13" s="437"/>
      <c r="CS13" s="438"/>
      <c r="CT13" s="397">
        <v>6.2</v>
      </c>
      <c r="CU13" s="398"/>
      <c r="CV13" s="398"/>
      <c r="CW13" s="398"/>
      <c r="CX13" s="398"/>
      <c r="CY13" s="398"/>
      <c r="CZ13" s="398"/>
      <c r="DA13" s="399"/>
      <c r="DB13" s="397">
        <v>5.3</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143</v>
      </c>
      <c r="M14" s="561"/>
      <c r="N14" s="561"/>
      <c r="O14" s="561"/>
      <c r="P14" s="561"/>
      <c r="Q14" s="562"/>
      <c r="R14" s="530">
        <v>10839</v>
      </c>
      <c r="S14" s="531"/>
      <c r="T14" s="531"/>
      <c r="U14" s="531"/>
      <c r="V14" s="532"/>
      <c r="W14" s="533"/>
      <c r="X14" s="443"/>
      <c r="Y14" s="443"/>
      <c r="Z14" s="443"/>
      <c r="AA14" s="443"/>
      <c r="AB14" s="444"/>
      <c r="AC14" s="523">
        <v>16.399999999999999</v>
      </c>
      <c r="AD14" s="524"/>
      <c r="AE14" s="524"/>
      <c r="AF14" s="524"/>
      <c r="AG14" s="525"/>
      <c r="AH14" s="523">
        <v>18.5</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144</v>
      </c>
      <c r="CE14" s="434"/>
      <c r="CF14" s="434"/>
      <c r="CG14" s="434"/>
      <c r="CH14" s="434"/>
      <c r="CI14" s="434"/>
      <c r="CJ14" s="434"/>
      <c r="CK14" s="434"/>
      <c r="CL14" s="434"/>
      <c r="CM14" s="434"/>
      <c r="CN14" s="434"/>
      <c r="CO14" s="434"/>
      <c r="CP14" s="434"/>
      <c r="CQ14" s="434"/>
      <c r="CR14" s="434"/>
      <c r="CS14" s="435"/>
      <c r="CT14" s="534">
        <v>59.4</v>
      </c>
      <c r="CU14" s="535"/>
      <c r="CV14" s="535"/>
      <c r="CW14" s="535"/>
      <c r="CX14" s="535"/>
      <c r="CY14" s="535"/>
      <c r="CZ14" s="535"/>
      <c r="DA14" s="536"/>
      <c r="DB14" s="534">
        <v>53.6</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145</v>
      </c>
      <c r="N15" s="528"/>
      <c r="O15" s="528"/>
      <c r="P15" s="528"/>
      <c r="Q15" s="529"/>
      <c r="R15" s="530">
        <v>10782</v>
      </c>
      <c r="S15" s="531"/>
      <c r="T15" s="531"/>
      <c r="U15" s="531"/>
      <c r="V15" s="532"/>
      <c r="W15" s="518" t="s">
        <v>146</v>
      </c>
      <c r="X15" s="440"/>
      <c r="Y15" s="440"/>
      <c r="Z15" s="440"/>
      <c r="AA15" s="440"/>
      <c r="AB15" s="441"/>
      <c r="AC15" s="403">
        <v>1160</v>
      </c>
      <c r="AD15" s="404"/>
      <c r="AE15" s="404"/>
      <c r="AF15" s="404"/>
      <c r="AG15" s="405"/>
      <c r="AH15" s="403">
        <v>1281</v>
      </c>
      <c r="AI15" s="404"/>
      <c r="AJ15" s="404"/>
      <c r="AK15" s="404"/>
      <c r="AL15" s="406"/>
      <c r="AM15" s="496"/>
      <c r="AN15" s="401"/>
      <c r="AO15" s="401"/>
      <c r="AP15" s="401"/>
      <c r="AQ15" s="401"/>
      <c r="AR15" s="401"/>
      <c r="AS15" s="401"/>
      <c r="AT15" s="402"/>
      <c r="AU15" s="484"/>
      <c r="AV15" s="485"/>
      <c r="AW15" s="485"/>
      <c r="AX15" s="485"/>
      <c r="AY15" s="419" t="s">
        <v>147</v>
      </c>
      <c r="AZ15" s="420"/>
      <c r="BA15" s="420"/>
      <c r="BB15" s="420"/>
      <c r="BC15" s="420"/>
      <c r="BD15" s="420"/>
      <c r="BE15" s="420"/>
      <c r="BF15" s="420"/>
      <c r="BG15" s="420"/>
      <c r="BH15" s="420"/>
      <c r="BI15" s="420"/>
      <c r="BJ15" s="420"/>
      <c r="BK15" s="420"/>
      <c r="BL15" s="420"/>
      <c r="BM15" s="421"/>
      <c r="BN15" s="422">
        <v>951386</v>
      </c>
      <c r="BO15" s="423"/>
      <c r="BP15" s="423"/>
      <c r="BQ15" s="423"/>
      <c r="BR15" s="423"/>
      <c r="BS15" s="423"/>
      <c r="BT15" s="423"/>
      <c r="BU15" s="424"/>
      <c r="BV15" s="422">
        <v>937755</v>
      </c>
      <c r="BW15" s="423"/>
      <c r="BX15" s="423"/>
      <c r="BY15" s="423"/>
      <c r="BZ15" s="423"/>
      <c r="CA15" s="423"/>
      <c r="CB15" s="423"/>
      <c r="CC15" s="424"/>
      <c r="CD15" s="537" t="s">
        <v>148</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149</v>
      </c>
      <c r="M16" s="521"/>
      <c r="N16" s="521"/>
      <c r="O16" s="521"/>
      <c r="P16" s="521"/>
      <c r="Q16" s="522"/>
      <c r="R16" s="515" t="s">
        <v>150</v>
      </c>
      <c r="S16" s="516"/>
      <c r="T16" s="516"/>
      <c r="U16" s="516"/>
      <c r="V16" s="517"/>
      <c r="W16" s="533"/>
      <c r="X16" s="443"/>
      <c r="Y16" s="443"/>
      <c r="Z16" s="443"/>
      <c r="AA16" s="443"/>
      <c r="AB16" s="444"/>
      <c r="AC16" s="523">
        <v>22.3</v>
      </c>
      <c r="AD16" s="524"/>
      <c r="AE16" s="524"/>
      <c r="AF16" s="524"/>
      <c r="AG16" s="525"/>
      <c r="AH16" s="523">
        <v>23.2</v>
      </c>
      <c r="AI16" s="524"/>
      <c r="AJ16" s="524"/>
      <c r="AK16" s="524"/>
      <c r="AL16" s="526"/>
      <c r="AM16" s="496"/>
      <c r="AN16" s="401"/>
      <c r="AO16" s="401"/>
      <c r="AP16" s="401"/>
      <c r="AQ16" s="401"/>
      <c r="AR16" s="401"/>
      <c r="AS16" s="401"/>
      <c r="AT16" s="402"/>
      <c r="AU16" s="484"/>
      <c r="AV16" s="485"/>
      <c r="AW16" s="485"/>
      <c r="AX16" s="485"/>
      <c r="AY16" s="407" t="s">
        <v>151</v>
      </c>
      <c r="AZ16" s="408"/>
      <c r="BA16" s="408"/>
      <c r="BB16" s="408"/>
      <c r="BC16" s="408"/>
      <c r="BD16" s="408"/>
      <c r="BE16" s="408"/>
      <c r="BF16" s="408"/>
      <c r="BG16" s="408"/>
      <c r="BH16" s="408"/>
      <c r="BI16" s="408"/>
      <c r="BJ16" s="408"/>
      <c r="BK16" s="408"/>
      <c r="BL16" s="408"/>
      <c r="BM16" s="409"/>
      <c r="BN16" s="427">
        <v>3030693</v>
      </c>
      <c r="BO16" s="428"/>
      <c r="BP16" s="428"/>
      <c r="BQ16" s="428"/>
      <c r="BR16" s="428"/>
      <c r="BS16" s="428"/>
      <c r="BT16" s="428"/>
      <c r="BU16" s="429"/>
      <c r="BV16" s="427">
        <v>3035072</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152</v>
      </c>
      <c r="N17" s="513"/>
      <c r="O17" s="513"/>
      <c r="P17" s="513"/>
      <c r="Q17" s="514"/>
      <c r="R17" s="515" t="s">
        <v>153</v>
      </c>
      <c r="S17" s="516"/>
      <c r="T17" s="516"/>
      <c r="U17" s="516"/>
      <c r="V17" s="517"/>
      <c r="W17" s="518" t="s">
        <v>154</v>
      </c>
      <c r="X17" s="440"/>
      <c r="Y17" s="440"/>
      <c r="Z17" s="440"/>
      <c r="AA17" s="440"/>
      <c r="AB17" s="441"/>
      <c r="AC17" s="403">
        <v>3180</v>
      </c>
      <c r="AD17" s="404"/>
      <c r="AE17" s="404"/>
      <c r="AF17" s="404"/>
      <c r="AG17" s="405"/>
      <c r="AH17" s="403">
        <v>3215</v>
      </c>
      <c r="AI17" s="404"/>
      <c r="AJ17" s="404"/>
      <c r="AK17" s="404"/>
      <c r="AL17" s="406"/>
      <c r="AM17" s="496"/>
      <c r="AN17" s="401"/>
      <c r="AO17" s="401"/>
      <c r="AP17" s="401"/>
      <c r="AQ17" s="401"/>
      <c r="AR17" s="401"/>
      <c r="AS17" s="401"/>
      <c r="AT17" s="402"/>
      <c r="AU17" s="484"/>
      <c r="AV17" s="485"/>
      <c r="AW17" s="485"/>
      <c r="AX17" s="485"/>
      <c r="AY17" s="407" t="s">
        <v>155</v>
      </c>
      <c r="AZ17" s="408"/>
      <c r="BA17" s="408"/>
      <c r="BB17" s="408"/>
      <c r="BC17" s="408"/>
      <c r="BD17" s="408"/>
      <c r="BE17" s="408"/>
      <c r="BF17" s="408"/>
      <c r="BG17" s="408"/>
      <c r="BH17" s="408"/>
      <c r="BI17" s="408"/>
      <c r="BJ17" s="408"/>
      <c r="BK17" s="408"/>
      <c r="BL17" s="408"/>
      <c r="BM17" s="409"/>
      <c r="BN17" s="427">
        <v>1191884</v>
      </c>
      <c r="BO17" s="428"/>
      <c r="BP17" s="428"/>
      <c r="BQ17" s="428"/>
      <c r="BR17" s="428"/>
      <c r="BS17" s="428"/>
      <c r="BT17" s="428"/>
      <c r="BU17" s="429"/>
      <c r="BV17" s="427">
        <v>1176754</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156</v>
      </c>
      <c r="C18" s="490"/>
      <c r="D18" s="490"/>
      <c r="E18" s="491"/>
      <c r="F18" s="491"/>
      <c r="G18" s="491"/>
      <c r="H18" s="491"/>
      <c r="I18" s="491"/>
      <c r="J18" s="491"/>
      <c r="K18" s="491"/>
      <c r="L18" s="492">
        <v>57.93</v>
      </c>
      <c r="M18" s="492"/>
      <c r="N18" s="492"/>
      <c r="O18" s="492"/>
      <c r="P18" s="492"/>
      <c r="Q18" s="492"/>
      <c r="R18" s="493"/>
      <c r="S18" s="493"/>
      <c r="T18" s="493"/>
      <c r="U18" s="493"/>
      <c r="V18" s="494"/>
      <c r="W18" s="508"/>
      <c r="X18" s="509"/>
      <c r="Y18" s="509"/>
      <c r="Z18" s="509"/>
      <c r="AA18" s="509"/>
      <c r="AB18" s="519"/>
      <c r="AC18" s="391">
        <v>61.3</v>
      </c>
      <c r="AD18" s="392"/>
      <c r="AE18" s="392"/>
      <c r="AF18" s="392"/>
      <c r="AG18" s="495"/>
      <c r="AH18" s="391">
        <v>58.3</v>
      </c>
      <c r="AI18" s="392"/>
      <c r="AJ18" s="392"/>
      <c r="AK18" s="392"/>
      <c r="AL18" s="393"/>
      <c r="AM18" s="496"/>
      <c r="AN18" s="401"/>
      <c r="AO18" s="401"/>
      <c r="AP18" s="401"/>
      <c r="AQ18" s="401"/>
      <c r="AR18" s="401"/>
      <c r="AS18" s="401"/>
      <c r="AT18" s="402"/>
      <c r="AU18" s="484"/>
      <c r="AV18" s="485"/>
      <c r="AW18" s="485"/>
      <c r="AX18" s="485"/>
      <c r="AY18" s="407" t="s">
        <v>157</v>
      </c>
      <c r="AZ18" s="408"/>
      <c r="BA18" s="408"/>
      <c r="BB18" s="408"/>
      <c r="BC18" s="408"/>
      <c r="BD18" s="408"/>
      <c r="BE18" s="408"/>
      <c r="BF18" s="408"/>
      <c r="BG18" s="408"/>
      <c r="BH18" s="408"/>
      <c r="BI18" s="408"/>
      <c r="BJ18" s="408"/>
      <c r="BK18" s="408"/>
      <c r="BL18" s="408"/>
      <c r="BM18" s="409"/>
      <c r="BN18" s="427">
        <v>3049053</v>
      </c>
      <c r="BO18" s="428"/>
      <c r="BP18" s="428"/>
      <c r="BQ18" s="428"/>
      <c r="BR18" s="428"/>
      <c r="BS18" s="428"/>
      <c r="BT18" s="428"/>
      <c r="BU18" s="429"/>
      <c r="BV18" s="427">
        <v>3018230</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158</v>
      </c>
      <c r="C19" s="490"/>
      <c r="D19" s="490"/>
      <c r="E19" s="491"/>
      <c r="F19" s="491"/>
      <c r="G19" s="491"/>
      <c r="H19" s="491"/>
      <c r="I19" s="491"/>
      <c r="J19" s="491"/>
      <c r="K19" s="491"/>
      <c r="L19" s="497">
        <v>185</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159</v>
      </c>
      <c r="AZ19" s="408"/>
      <c r="BA19" s="408"/>
      <c r="BB19" s="408"/>
      <c r="BC19" s="408"/>
      <c r="BD19" s="408"/>
      <c r="BE19" s="408"/>
      <c r="BF19" s="408"/>
      <c r="BG19" s="408"/>
      <c r="BH19" s="408"/>
      <c r="BI19" s="408"/>
      <c r="BJ19" s="408"/>
      <c r="BK19" s="408"/>
      <c r="BL19" s="408"/>
      <c r="BM19" s="409"/>
      <c r="BN19" s="427">
        <v>4563392</v>
      </c>
      <c r="BO19" s="428"/>
      <c r="BP19" s="428"/>
      <c r="BQ19" s="428"/>
      <c r="BR19" s="428"/>
      <c r="BS19" s="428"/>
      <c r="BT19" s="428"/>
      <c r="BU19" s="429"/>
      <c r="BV19" s="427">
        <v>4665375</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160</v>
      </c>
      <c r="C20" s="490"/>
      <c r="D20" s="490"/>
      <c r="E20" s="491"/>
      <c r="F20" s="491"/>
      <c r="G20" s="491"/>
      <c r="H20" s="491"/>
      <c r="I20" s="491"/>
      <c r="J20" s="491"/>
      <c r="K20" s="491"/>
      <c r="L20" s="497">
        <v>3710</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161</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162</v>
      </c>
      <c r="C22" s="457"/>
      <c r="D22" s="458"/>
      <c r="E22" s="465" t="s">
        <v>1</v>
      </c>
      <c r="F22" s="440"/>
      <c r="G22" s="440"/>
      <c r="H22" s="440"/>
      <c r="I22" s="440"/>
      <c r="J22" s="440"/>
      <c r="K22" s="441"/>
      <c r="L22" s="465" t="s">
        <v>163</v>
      </c>
      <c r="M22" s="440"/>
      <c r="N22" s="440"/>
      <c r="O22" s="440"/>
      <c r="P22" s="441"/>
      <c r="Q22" s="450" t="s">
        <v>164</v>
      </c>
      <c r="R22" s="451"/>
      <c r="S22" s="451"/>
      <c r="T22" s="451"/>
      <c r="U22" s="451"/>
      <c r="V22" s="466"/>
      <c r="W22" s="468" t="s">
        <v>165</v>
      </c>
      <c r="X22" s="457"/>
      <c r="Y22" s="458"/>
      <c r="Z22" s="465" t="s">
        <v>1</v>
      </c>
      <c r="AA22" s="440"/>
      <c r="AB22" s="440"/>
      <c r="AC22" s="440"/>
      <c r="AD22" s="440"/>
      <c r="AE22" s="440"/>
      <c r="AF22" s="440"/>
      <c r="AG22" s="441"/>
      <c r="AH22" s="439" t="s">
        <v>166</v>
      </c>
      <c r="AI22" s="440"/>
      <c r="AJ22" s="440"/>
      <c r="AK22" s="440"/>
      <c r="AL22" s="441"/>
      <c r="AM22" s="439" t="s">
        <v>167</v>
      </c>
      <c r="AN22" s="445"/>
      <c r="AO22" s="445"/>
      <c r="AP22" s="445"/>
      <c r="AQ22" s="445"/>
      <c r="AR22" s="446"/>
      <c r="AS22" s="450" t="s">
        <v>164</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168</v>
      </c>
      <c r="AZ23" s="420"/>
      <c r="BA23" s="420"/>
      <c r="BB23" s="420"/>
      <c r="BC23" s="420"/>
      <c r="BD23" s="420"/>
      <c r="BE23" s="420"/>
      <c r="BF23" s="420"/>
      <c r="BG23" s="420"/>
      <c r="BH23" s="420"/>
      <c r="BI23" s="420"/>
      <c r="BJ23" s="420"/>
      <c r="BK23" s="420"/>
      <c r="BL23" s="420"/>
      <c r="BM23" s="421"/>
      <c r="BN23" s="427">
        <v>10204610</v>
      </c>
      <c r="BO23" s="428"/>
      <c r="BP23" s="428"/>
      <c r="BQ23" s="428"/>
      <c r="BR23" s="428"/>
      <c r="BS23" s="428"/>
      <c r="BT23" s="428"/>
      <c r="BU23" s="429"/>
      <c r="BV23" s="427">
        <v>9534806</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169</v>
      </c>
      <c r="F24" s="401"/>
      <c r="G24" s="401"/>
      <c r="H24" s="401"/>
      <c r="I24" s="401"/>
      <c r="J24" s="401"/>
      <c r="K24" s="402"/>
      <c r="L24" s="403">
        <v>1</v>
      </c>
      <c r="M24" s="404"/>
      <c r="N24" s="404"/>
      <c r="O24" s="404"/>
      <c r="P24" s="405"/>
      <c r="Q24" s="403">
        <v>7907</v>
      </c>
      <c r="R24" s="404"/>
      <c r="S24" s="404"/>
      <c r="T24" s="404"/>
      <c r="U24" s="404"/>
      <c r="V24" s="405"/>
      <c r="W24" s="469"/>
      <c r="X24" s="460"/>
      <c r="Y24" s="461"/>
      <c r="Z24" s="400" t="s">
        <v>170</v>
      </c>
      <c r="AA24" s="401"/>
      <c r="AB24" s="401"/>
      <c r="AC24" s="401"/>
      <c r="AD24" s="401"/>
      <c r="AE24" s="401"/>
      <c r="AF24" s="401"/>
      <c r="AG24" s="402"/>
      <c r="AH24" s="403">
        <v>112</v>
      </c>
      <c r="AI24" s="404"/>
      <c r="AJ24" s="404"/>
      <c r="AK24" s="404"/>
      <c r="AL24" s="405"/>
      <c r="AM24" s="403">
        <v>309904</v>
      </c>
      <c r="AN24" s="404"/>
      <c r="AO24" s="404"/>
      <c r="AP24" s="404"/>
      <c r="AQ24" s="404"/>
      <c r="AR24" s="405"/>
      <c r="AS24" s="403">
        <v>2767</v>
      </c>
      <c r="AT24" s="404"/>
      <c r="AU24" s="404"/>
      <c r="AV24" s="404"/>
      <c r="AW24" s="404"/>
      <c r="AX24" s="406"/>
      <c r="AY24" s="394" t="s">
        <v>171</v>
      </c>
      <c r="AZ24" s="395"/>
      <c r="BA24" s="395"/>
      <c r="BB24" s="395"/>
      <c r="BC24" s="395"/>
      <c r="BD24" s="395"/>
      <c r="BE24" s="395"/>
      <c r="BF24" s="395"/>
      <c r="BG24" s="395"/>
      <c r="BH24" s="395"/>
      <c r="BI24" s="395"/>
      <c r="BJ24" s="395"/>
      <c r="BK24" s="395"/>
      <c r="BL24" s="395"/>
      <c r="BM24" s="396"/>
      <c r="BN24" s="427">
        <v>9911482</v>
      </c>
      <c r="BO24" s="428"/>
      <c r="BP24" s="428"/>
      <c r="BQ24" s="428"/>
      <c r="BR24" s="428"/>
      <c r="BS24" s="428"/>
      <c r="BT24" s="428"/>
      <c r="BU24" s="429"/>
      <c r="BV24" s="427">
        <v>9529001</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172</v>
      </c>
      <c r="F25" s="401"/>
      <c r="G25" s="401"/>
      <c r="H25" s="401"/>
      <c r="I25" s="401"/>
      <c r="J25" s="401"/>
      <c r="K25" s="402"/>
      <c r="L25" s="403">
        <v>1</v>
      </c>
      <c r="M25" s="404"/>
      <c r="N25" s="404"/>
      <c r="O25" s="404"/>
      <c r="P25" s="405"/>
      <c r="Q25" s="403">
        <v>5930</v>
      </c>
      <c r="R25" s="404"/>
      <c r="S25" s="404"/>
      <c r="T25" s="404"/>
      <c r="U25" s="404"/>
      <c r="V25" s="405"/>
      <c r="W25" s="469"/>
      <c r="X25" s="460"/>
      <c r="Y25" s="461"/>
      <c r="Z25" s="400" t="s">
        <v>173</v>
      </c>
      <c r="AA25" s="401"/>
      <c r="AB25" s="401"/>
      <c r="AC25" s="401"/>
      <c r="AD25" s="401"/>
      <c r="AE25" s="401"/>
      <c r="AF25" s="401"/>
      <c r="AG25" s="402"/>
      <c r="AH25" s="403" t="s">
        <v>174</v>
      </c>
      <c r="AI25" s="404"/>
      <c r="AJ25" s="404"/>
      <c r="AK25" s="404"/>
      <c r="AL25" s="405"/>
      <c r="AM25" s="403" t="s">
        <v>136</v>
      </c>
      <c r="AN25" s="404"/>
      <c r="AO25" s="404"/>
      <c r="AP25" s="404"/>
      <c r="AQ25" s="404"/>
      <c r="AR25" s="405"/>
      <c r="AS25" s="403" t="s">
        <v>136</v>
      </c>
      <c r="AT25" s="404"/>
      <c r="AU25" s="404"/>
      <c r="AV25" s="404"/>
      <c r="AW25" s="404"/>
      <c r="AX25" s="406"/>
      <c r="AY25" s="419" t="s">
        <v>175</v>
      </c>
      <c r="AZ25" s="420"/>
      <c r="BA25" s="420"/>
      <c r="BB25" s="420"/>
      <c r="BC25" s="420"/>
      <c r="BD25" s="420"/>
      <c r="BE25" s="420"/>
      <c r="BF25" s="420"/>
      <c r="BG25" s="420"/>
      <c r="BH25" s="420"/>
      <c r="BI25" s="420"/>
      <c r="BJ25" s="420"/>
      <c r="BK25" s="420"/>
      <c r="BL25" s="420"/>
      <c r="BM25" s="421"/>
      <c r="BN25" s="422">
        <v>849324</v>
      </c>
      <c r="BO25" s="423"/>
      <c r="BP25" s="423"/>
      <c r="BQ25" s="423"/>
      <c r="BR25" s="423"/>
      <c r="BS25" s="423"/>
      <c r="BT25" s="423"/>
      <c r="BU25" s="424"/>
      <c r="BV25" s="422">
        <v>811373</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176</v>
      </c>
      <c r="F26" s="401"/>
      <c r="G26" s="401"/>
      <c r="H26" s="401"/>
      <c r="I26" s="401"/>
      <c r="J26" s="401"/>
      <c r="K26" s="402"/>
      <c r="L26" s="403">
        <v>1</v>
      </c>
      <c r="M26" s="404"/>
      <c r="N26" s="404"/>
      <c r="O26" s="404"/>
      <c r="P26" s="405"/>
      <c r="Q26" s="403">
        <v>5532</v>
      </c>
      <c r="R26" s="404"/>
      <c r="S26" s="404"/>
      <c r="T26" s="404"/>
      <c r="U26" s="404"/>
      <c r="V26" s="405"/>
      <c r="W26" s="469"/>
      <c r="X26" s="460"/>
      <c r="Y26" s="461"/>
      <c r="Z26" s="400" t="s">
        <v>177</v>
      </c>
      <c r="AA26" s="482"/>
      <c r="AB26" s="482"/>
      <c r="AC26" s="482"/>
      <c r="AD26" s="482"/>
      <c r="AE26" s="482"/>
      <c r="AF26" s="482"/>
      <c r="AG26" s="483"/>
      <c r="AH26" s="403" t="s">
        <v>136</v>
      </c>
      <c r="AI26" s="404"/>
      <c r="AJ26" s="404"/>
      <c r="AK26" s="404"/>
      <c r="AL26" s="405"/>
      <c r="AM26" s="403" t="s">
        <v>136</v>
      </c>
      <c r="AN26" s="404"/>
      <c r="AO26" s="404"/>
      <c r="AP26" s="404"/>
      <c r="AQ26" s="404"/>
      <c r="AR26" s="405"/>
      <c r="AS26" s="403" t="s">
        <v>174</v>
      </c>
      <c r="AT26" s="404"/>
      <c r="AU26" s="404"/>
      <c r="AV26" s="404"/>
      <c r="AW26" s="404"/>
      <c r="AX26" s="406"/>
      <c r="AY26" s="436" t="s">
        <v>178</v>
      </c>
      <c r="AZ26" s="437"/>
      <c r="BA26" s="437"/>
      <c r="BB26" s="437"/>
      <c r="BC26" s="437"/>
      <c r="BD26" s="437"/>
      <c r="BE26" s="437"/>
      <c r="BF26" s="437"/>
      <c r="BG26" s="437"/>
      <c r="BH26" s="437"/>
      <c r="BI26" s="437"/>
      <c r="BJ26" s="437"/>
      <c r="BK26" s="437"/>
      <c r="BL26" s="437"/>
      <c r="BM26" s="438"/>
      <c r="BN26" s="427" t="s">
        <v>179</v>
      </c>
      <c r="BO26" s="428"/>
      <c r="BP26" s="428"/>
      <c r="BQ26" s="428"/>
      <c r="BR26" s="428"/>
      <c r="BS26" s="428"/>
      <c r="BT26" s="428"/>
      <c r="BU26" s="429"/>
      <c r="BV26" s="427" t="s">
        <v>174</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180</v>
      </c>
      <c r="F27" s="401"/>
      <c r="G27" s="401"/>
      <c r="H27" s="401"/>
      <c r="I27" s="401"/>
      <c r="J27" s="401"/>
      <c r="K27" s="402"/>
      <c r="L27" s="403">
        <v>1</v>
      </c>
      <c r="M27" s="404"/>
      <c r="N27" s="404"/>
      <c r="O27" s="404"/>
      <c r="P27" s="405"/>
      <c r="Q27" s="403">
        <v>3157</v>
      </c>
      <c r="R27" s="404"/>
      <c r="S27" s="404"/>
      <c r="T27" s="404"/>
      <c r="U27" s="404"/>
      <c r="V27" s="405"/>
      <c r="W27" s="469"/>
      <c r="X27" s="460"/>
      <c r="Y27" s="461"/>
      <c r="Z27" s="400" t="s">
        <v>181</v>
      </c>
      <c r="AA27" s="401"/>
      <c r="AB27" s="401"/>
      <c r="AC27" s="401"/>
      <c r="AD27" s="401"/>
      <c r="AE27" s="401"/>
      <c r="AF27" s="401"/>
      <c r="AG27" s="402"/>
      <c r="AH27" s="403" t="s">
        <v>174</v>
      </c>
      <c r="AI27" s="404"/>
      <c r="AJ27" s="404"/>
      <c r="AK27" s="404"/>
      <c r="AL27" s="405"/>
      <c r="AM27" s="403" t="s">
        <v>174</v>
      </c>
      <c r="AN27" s="404"/>
      <c r="AO27" s="404"/>
      <c r="AP27" s="404"/>
      <c r="AQ27" s="404"/>
      <c r="AR27" s="405"/>
      <c r="AS27" s="403" t="s">
        <v>136</v>
      </c>
      <c r="AT27" s="404"/>
      <c r="AU27" s="404"/>
      <c r="AV27" s="404"/>
      <c r="AW27" s="404"/>
      <c r="AX27" s="406"/>
      <c r="AY27" s="433" t="s">
        <v>182</v>
      </c>
      <c r="AZ27" s="434"/>
      <c r="BA27" s="434"/>
      <c r="BB27" s="434"/>
      <c r="BC27" s="434"/>
      <c r="BD27" s="434"/>
      <c r="BE27" s="434"/>
      <c r="BF27" s="434"/>
      <c r="BG27" s="434"/>
      <c r="BH27" s="434"/>
      <c r="BI27" s="434"/>
      <c r="BJ27" s="434"/>
      <c r="BK27" s="434"/>
      <c r="BL27" s="434"/>
      <c r="BM27" s="435"/>
      <c r="BN27" s="430" t="s">
        <v>136</v>
      </c>
      <c r="BO27" s="431"/>
      <c r="BP27" s="431"/>
      <c r="BQ27" s="431"/>
      <c r="BR27" s="431"/>
      <c r="BS27" s="431"/>
      <c r="BT27" s="431"/>
      <c r="BU27" s="432"/>
      <c r="BV27" s="430" t="s">
        <v>174</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183</v>
      </c>
      <c r="F28" s="401"/>
      <c r="G28" s="401"/>
      <c r="H28" s="401"/>
      <c r="I28" s="401"/>
      <c r="J28" s="401"/>
      <c r="K28" s="402"/>
      <c r="L28" s="403">
        <v>1</v>
      </c>
      <c r="M28" s="404"/>
      <c r="N28" s="404"/>
      <c r="O28" s="404"/>
      <c r="P28" s="405"/>
      <c r="Q28" s="403">
        <v>2605</v>
      </c>
      <c r="R28" s="404"/>
      <c r="S28" s="404"/>
      <c r="T28" s="404"/>
      <c r="U28" s="404"/>
      <c r="V28" s="405"/>
      <c r="W28" s="469"/>
      <c r="X28" s="460"/>
      <c r="Y28" s="461"/>
      <c r="Z28" s="400" t="s">
        <v>184</v>
      </c>
      <c r="AA28" s="401"/>
      <c r="AB28" s="401"/>
      <c r="AC28" s="401"/>
      <c r="AD28" s="401"/>
      <c r="AE28" s="401"/>
      <c r="AF28" s="401"/>
      <c r="AG28" s="402"/>
      <c r="AH28" s="403" t="s">
        <v>136</v>
      </c>
      <c r="AI28" s="404"/>
      <c r="AJ28" s="404"/>
      <c r="AK28" s="404"/>
      <c r="AL28" s="405"/>
      <c r="AM28" s="403" t="s">
        <v>136</v>
      </c>
      <c r="AN28" s="404"/>
      <c r="AO28" s="404"/>
      <c r="AP28" s="404"/>
      <c r="AQ28" s="404"/>
      <c r="AR28" s="405"/>
      <c r="AS28" s="403" t="s">
        <v>136</v>
      </c>
      <c r="AT28" s="404"/>
      <c r="AU28" s="404"/>
      <c r="AV28" s="404"/>
      <c r="AW28" s="404"/>
      <c r="AX28" s="406"/>
      <c r="AY28" s="410" t="s">
        <v>185</v>
      </c>
      <c r="AZ28" s="411"/>
      <c r="BA28" s="411"/>
      <c r="BB28" s="412"/>
      <c r="BC28" s="419" t="s">
        <v>47</v>
      </c>
      <c r="BD28" s="420"/>
      <c r="BE28" s="420"/>
      <c r="BF28" s="420"/>
      <c r="BG28" s="420"/>
      <c r="BH28" s="420"/>
      <c r="BI28" s="420"/>
      <c r="BJ28" s="420"/>
      <c r="BK28" s="420"/>
      <c r="BL28" s="420"/>
      <c r="BM28" s="421"/>
      <c r="BN28" s="422">
        <v>875791</v>
      </c>
      <c r="BO28" s="423"/>
      <c r="BP28" s="423"/>
      <c r="BQ28" s="423"/>
      <c r="BR28" s="423"/>
      <c r="BS28" s="423"/>
      <c r="BT28" s="423"/>
      <c r="BU28" s="424"/>
      <c r="BV28" s="422">
        <v>687224</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186</v>
      </c>
      <c r="F29" s="401"/>
      <c r="G29" s="401"/>
      <c r="H29" s="401"/>
      <c r="I29" s="401"/>
      <c r="J29" s="401"/>
      <c r="K29" s="402"/>
      <c r="L29" s="403">
        <v>10</v>
      </c>
      <c r="M29" s="404"/>
      <c r="N29" s="404"/>
      <c r="O29" s="404"/>
      <c r="P29" s="405"/>
      <c r="Q29" s="403">
        <v>2373</v>
      </c>
      <c r="R29" s="404"/>
      <c r="S29" s="404"/>
      <c r="T29" s="404"/>
      <c r="U29" s="404"/>
      <c r="V29" s="405"/>
      <c r="W29" s="470"/>
      <c r="X29" s="471"/>
      <c r="Y29" s="472"/>
      <c r="Z29" s="400" t="s">
        <v>187</v>
      </c>
      <c r="AA29" s="401"/>
      <c r="AB29" s="401"/>
      <c r="AC29" s="401"/>
      <c r="AD29" s="401"/>
      <c r="AE29" s="401"/>
      <c r="AF29" s="401"/>
      <c r="AG29" s="402"/>
      <c r="AH29" s="403">
        <v>112</v>
      </c>
      <c r="AI29" s="404"/>
      <c r="AJ29" s="404"/>
      <c r="AK29" s="404"/>
      <c r="AL29" s="405"/>
      <c r="AM29" s="403">
        <v>309904</v>
      </c>
      <c r="AN29" s="404"/>
      <c r="AO29" s="404"/>
      <c r="AP29" s="404"/>
      <c r="AQ29" s="404"/>
      <c r="AR29" s="405"/>
      <c r="AS29" s="403">
        <v>2767</v>
      </c>
      <c r="AT29" s="404"/>
      <c r="AU29" s="404"/>
      <c r="AV29" s="404"/>
      <c r="AW29" s="404"/>
      <c r="AX29" s="406"/>
      <c r="AY29" s="413"/>
      <c r="AZ29" s="414"/>
      <c r="BA29" s="414"/>
      <c r="BB29" s="415"/>
      <c r="BC29" s="407" t="s">
        <v>188</v>
      </c>
      <c r="BD29" s="408"/>
      <c r="BE29" s="408"/>
      <c r="BF29" s="408"/>
      <c r="BG29" s="408"/>
      <c r="BH29" s="408"/>
      <c r="BI29" s="408"/>
      <c r="BJ29" s="408"/>
      <c r="BK29" s="408"/>
      <c r="BL29" s="408"/>
      <c r="BM29" s="409"/>
      <c r="BN29" s="427">
        <v>60512</v>
      </c>
      <c r="BO29" s="428"/>
      <c r="BP29" s="428"/>
      <c r="BQ29" s="428"/>
      <c r="BR29" s="428"/>
      <c r="BS29" s="428"/>
      <c r="BT29" s="428"/>
      <c r="BU29" s="429"/>
      <c r="BV29" s="427">
        <v>60511</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189</v>
      </c>
      <c r="X30" s="480"/>
      <c r="Y30" s="480"/>
      <c r="Z30" s="480"/>
      <c r="AA30" s="480"/>
      <c r="AB30" s="480"/>
      <c r="AC30" s="480"/>
      <c r="AD30" s="480"/>
      <c r="AE30" s="480"/>
      <c r="AF30" s="480"/>
      <c r="AG30" s="481"/>
      <c r="AH30" s="391">
        <v>91.5</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49</v>
      </c>
      <c r="BD30" s="395"/>
      <c r="BE30" s="395"/>
      <c r="BF30" s="395"/>
      <c r="BG30" s="395"/>
      <c r="BH30" s="395"/>
      <c r="BI30" s="395"/>
      <c r="BJ30" s="395"/>
      <c r="BK30" s="395"/>
      <c r="BL30" s="395"/>
      <c r="BM30" s="396"/>
      <c r="BN30" s="430">
        <v>677349</v>
      </c>
      <c r="BO30" s="431"/>
      <c r="BP30" s="431"/>
      <c r="BQ30" s="431"/>
      <c r="BR30" s="431"/>
      <c r="BS30" s="431"/>
      <c r="BT30" s="431"/>
      <c r="BU30" s="432"/>
      <c r="BV30" s="430">
        <v>408855</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196</v>
      </c>
      <c r="D33" s="390"/>
      <c r="E33" s="389" t="s">
        <v>197</v>
      </c>
      <c r="F33" s="389"/>
      <c r="G33" s="389"/>
      <c r="H33" s="389"/>
      <c r="I33" s="389"/>
      <c r="J33" s="389"/>
      <c r="K33" s="389"/>
      <c r="L33" s="389"/>
      <c r="M33" s="389"/>
      <c r="N33" s="389"/>
      <c r="O33" s="389"/>
      <c r="P33" s="389"/>
      <c r="Q33" s="389"/>
      <c r="R33" s="389"/>
      <c r="S33" s="389"/>
      <c r="T33" s="215"/>
      <c r="U33" s="390" t="s">
        <v>198</v>
      </c>
      <c r="V33" s="390"/>
      <c r="W33" s="389" t="s">
        <v>199</v>
      </c>
      <c r="X33" s="389"/>
      <c r="Y33" s="389"/>
      <c r="Z33" s="389"/>
      <c r="AA33" s="389"/>
      <c r="AB33" s="389"/>
      <c r="AC33" s="389"/>
      <c r="AD33" s="389"/>
      <c r="AE33" s="389"/>
      <c r="AF33" s="389"/>
      <c r="AG33" s="389"/>
      <c r="AH33" s="389"/>
      <c r="AI33" s="389"/>
      <c r="AJ33" s="389"/>
      <c r="AK33" s="389"/>
      <c r="AL33" s="215"/>
      <c r="AM33" s="390" t="s">
        <v>198</v>
      </c>
      <c r="AN33" s="390"/>
      <c r="AO33" s="389" t="s">
        <v>197</v>
      </c>
      <c r="AP33" s="389"/>
      <c r="AQ33" s="389"/>
      <c r="AR33" s="389"/>
      <c r="AS33" s="389"/>
      <c r="AT33" s="389"/>
      <c r="AU33" s="389"/>
      <c r="AV33" s="389"/>
      <c r="AW33" s="389"/>
      <c r="AX33" s="389"/>
      <c r="AY33" s="389"/>
      <c r="AZ33" s="389"/>
      <c r="BA33" s="389"/>
      <c r="BB33" s="389"/>
      <c r="BC33" s="389"/>
      <c r="BD33" s="216"/>
      <c r="BE33" s="389" t="s">
        <v>200</v>
      </c>
      <c r="BF33" s="389"/>
      <c r="BG33" s="389" t="s">
        <v>201</v>
      </c>
      <c r="BH33" s="389"/>
      <c r="BI33" s="389"/>
      <c r="BJ33" s="389"/>
      <c r="BK33" s="389"/>
      <c r="BL33" s="389"/>
      <c r="BM33" s="389"/>
      <c r="BN33" s="389"/>
      <c r="BO33" s="389"/>
      <c r="BP33" s="389"/>
      <c r="BQ33" s="389"/>
      <c r="BR33" s="389"/>
      <c r="BS33" s="389"/>
      <c r="BT33" s="389"/>
      <c r="BU33" s="389"/>
      <c r="BV33" s="216"/>
      <c r="BW33" s="390" t="s">
        <v>200</v>
      </c>
      <c r="BX33" s="390"/>
      <c r="BY33" s="389" t="s">
        <v>202</v>
      </c>
      <c r="BZ33" s="389"/>
      <c r="CA33" s="389"/>
      <c r="CB33" s="389"/>
      <c r="CC33" s="389"/>
      <c r="CD33" s="389"/>
      <c r="CE33" s="389"/>
      <c r="CF33" s="389"/>
      <c r="CG33" s="389"/>
      <c r="CH33" s="389"/>
      <c r="CI33" s="389"/>
      <c r="CJ33" s="389"/>
      <c r="CK33" s="389"/>
      <c r="CL33" s="389"/>
      <c r="CM33" s="389"/>
      <c r="CN33" s="215"/>
      <c r="CO33" s="390" t="s">
        <v>203</v>
      </c>
      <c r="CP33" s="390"/>
      <c r="CQ33" s="389" t="s">
        <v>204</v>
      </c>
      <c r="CR33" s="389"/>
      <c r="CS33" s="389"/>
      <c r="CT33" s="389"/>
      <c r="CU33" s="389"/>
      <c r="CV33" s="389"/>
      <c r="CW33" s="389"/>
      <c r="CX33" s="389"/>
      <c r="CY33" s="389"/>
      <c r="CZ33" s="389"/>
      <c r="DA33" s="389"/>
      <c r="DB33" s="389"/>
      <c r="DC33" s="389"/>
      <c r="DD33" s="389"/>
      <c r="DE33" s="389"/>
      <c r="DF33" s="215"/>
      <c r="DG33" s="388" t="s">
        <v>205</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2</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3"/>
      <c r="AM34" s="386">
        <f>IF(AO34="","",MAX(C34:D43,U34:V43)+1)</f>
        <v>5</v>
      </c>
      <c r="AN34" s="386"/>
      <c r="AO34" s="385" t="str">
        <f>IF('各会計、関係団体の財政状況及び健全化判断比率'!B31="","",'各会計、関係団体の財政状況及び健全化判断比率'!B31)</f>
        <v>上水道事業会計</v>
      </c>
      <c r="AP34" s="385"/>
      <c r="AQ34" s="385"/>
      <c r="AR34" s="385"/>
      <c r="AS34" s="385"/>
      <c r="AT34" s="385"/>
      <c r="AU34" s="385"/>
      <c r="AV34" s="385"/>
      <c r="AW34" s="385"/>
      <c r="AX34" s="385"/>
      <c r="AY34" s="385"/>
      <c r="AZ34" s="385"/>
      <c r="BA34" s="385"/>
      <c r="BB34" s="385"/>
      <c r="BC34" s="385"/>
      <c r="BD34" s="213"/>
      <c r="BE34" s="386" t="str">
        <f>IF(BG34="","",MAX(C34:D43,U34:V43,AM34:AN43)+1)</f>
        <v/>
      </c>
      <c r="BF34" s="386"/>
      <c r="BG34" s="385"/>
      <c r="BH34" s="385"/>
      <c r="BI34" s="385"/>
      <c r="BJ34" s="385"/>
      <c r="BK34" s="385"/>
      <c r="BL34" s="385"/>
      <c r="BM34" s="385"/>
      <c r="BN34" s="385"/>
      <c r="BO34" s="385"/>
      <c r="BP34" s="385"/>
      <c r="BQ34" s="385"/>
      <c r="BR34" s="385"/>
      <c r="BS34" s="385"/>
      <c r="BT34" s="385"/>
      <c r="BU34" s="385"/>
      <c r="BV34" s="213"/>
      <c r="BW34" s="386">
        <f>IF(BY34="","",MAX(C34:D43,U34:V43,AM34:AN43,BE34:BF43)+1)</f>
        <v>6</v>
      </c>
      <c r="BX34" s="386"/>
      <c r="BY34" s="385" t="str">
        <f>IF('各会計、関係団体の財政状況及び健全化判断比率'!B68="","",'各会計、関係団体の財政状況及び健全化判断比率'!B68)</f>
        <v>御船地区衛生施設組合</v>
      </c>
      <c r="BZ34" s="385"/>
      <c r="CA34" s="385"/>
      <c r="CB34" s="385"/>
      <c r="CC34" s="385"/>
      <c r="CD34" s="385"/>
      <c r="CE34" s="385"/>
      <c r="CF34" s="385"/>
      <c r="CG34" s="385"/>
      <c r="CH34" s="385"/>
      <c r="CI34" s="385"/>
      <c r="CJ34" s="385"/>
      <c r="CK34" s="385"/>
      <c r="CL34" s="385"/>
      <c r="CM34" s="385"/>
      <c r="CN34" s="213"/>
      <c r="CO34" s="386" t="str">
        <f>IF(CQ34="","",MAX(C34:D43,U34:V43,AM34:AN43,BE34:BF43,BW34:BX43)+1)</f>
        <v/>
      </c>
      <c r="CP34" s="386"/>
      <c r="CQ34" s="385" t="str">
        <f>IF('各会計、関係団体の財政状況及び健全化判断比率'!BS7="","",'各会計、関係団体の財政状況及び健全化判断比率'!BS7)</f>
        <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t="str">
        <f>IF(E35="","",C34+1)</f>
        <v/>
      </c>
      <c r="D35" s="386"/>
      <c r="E35" s="385" t="str">
        <f>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213"/>
      <c r="U35" s="386">
        <f>IF(W35="","",U34+1)</f>
        <v>3</v>
      </c>
      <c r="V35" s="386"/>
      <c r="W35" s="385" t="str">
        <f>IF('各会計、関係団体の財政状況及び健全化判断比率'!B29="","",'各会計、関係団体の財政状況及び健全化判断比率'!B29)</f>
        <v>介護保険特別会計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f t="shared" ref="BW35:BW43" si="2">IF(BY35="","",BW34+1)</f>
        <v>7</v>
      </c>
      <c r="BX35" s="386"/>
      <c r="BY35" s="385" t="str">
        <f>IF('各会計、関係団体の財政状況及び健全化判断比率'!B69="","",'各会計、関係団体の財政状況及び健全化判断比率'!B69)</f>
        <v>御船町・甲佐町衛生施設組合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4</v>
      </c>
      <c r="V36" s="386"/>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8</v>
      </c>
      <c r="BX36" s="386"/>
      <c r="BY36" s="385" t="str">
        <f>IF('各会計、関係団体の財政状況及び健全化判断比率'!B70="","",'各会計、関係団体の財政状況及び健全化判断比率'!B70)</f>
        <v>上益城消防組合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9</v>
      </c>
      <c r="BX37" s="386"/>
      <c r="BY37" s="385" t="str">
        <f>IF('各会計、関係団体の財政状況及び健全化判断比率'!B71="","",'各会計、関係団体の財政状況及び健全化判断比率'!B71)</f>
        <v>上益城広域連合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10</v>
      </c>
      <c r="BX38" s="386"/>
      <c r="BY38" s="385" t="str">
        <f>IF('各会計、関係団体の財政状況及び健全化判断比率'!B72="","",'各会計、関係団体の財政状況及び健全化判断比率'!B72)</f>
        <v>熊本県後期高齢者医療広域連合（一般会計）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11</v>
      </c>
      <c r="BX39" s="386"/>
      <c r="BY39" s="385" t="str">
        <f>IF('各会計、関係団体の財政状況及び健全化判断比率'!B73="","",'各会計、関係団体の財政状況及び健全化判断比率'!B73)</f>
        <v>熊本県後期高齢者医療広域連合（後期高齢者医療特別会計）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12</v>
      </c>
      <c r="BX40" s="386"/>
      <c r="BY40" s="385" t="str">
        <f>IF('各会計、関係団体の財政状況及び健全化判断比率'!B74="","",'各会計、関係団体の財政状況及び健全化判断比率'!B74)</f>
        <v>熊本県市町村総合事務組合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mHASxVwKLSTjdYrC6VKc4cE2augTEQbI/hot8nlCXCj6w/z9mC1TAVzMWuz4zPO644Lg6vP97s3i7vm7dOW8sA==" saltValue="XPeNZ+LvO7wNB+tGzKpbV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AS2" sqref="AS2"/>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214</v>
      </c>
      <c r="DI1" s="756"/>
      <c r="DJ1" s="756"/>
      <c r="DK1" s="756"/>
      <c r="DL1" s="756"/>
      <c r="DM1" s="756"/>
      <c r="DN1" s="757"/>
      <c r="DO1" s="225"/>
      <c r="DP1" s="755" t="s">
        <v>215</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217</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218</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219</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220</v>
      </c>
      <c r="S4" s="698"/>
      <c r="T4" s="698"/>
      <c r="U4" s="698"/>
      <c r="V4" s="698"/>
      <c r="W4" s="698"/>
      <c r="X4" s="698"/>
      <c r="Y4" s="699"/>
      <c r="Z4" s="697" t="s">
        <v>221</v>
      </c>
      <c r="AA4" s="698"/>
      <c r="AB4" s="698"/>
      <c r="AC4" s="699"/>
      <c r="AD4" s="697" t="s">
        <v>222</v>
      </c>
      <c r="AE4" s="698"/>
      <c r="AF4" s="698"/>
      <c r="AG4" s="698"/>
      <c r="AH4" s="698"/>
      <c r="AI4" s="698"/>
      <c r="AJ4" s="698"/>
      <c r="AK4" s="699"/>
      <c r="AL4" s="697" t="s">
        <v>221</v>
      </c>
      <c r="AM4" s="698"/>
      <c r="AN4" s="698"/>
      <c r="AO4" s="699"/>
      <c r="AP4" s="758" t="s">
        <v>223</v>
      </c>
      <c r="AQ4" s="758"/>
      <c r="AR4" s="758"/>
      <c r="AS4" s="758"/>
      <c r="AT4" s="758"/>
      <c r="AU4" s="758"/>
      <c r="AV4" s="758"/>
      <c r="AW4" s="758"/>
      <c r="AX4" s="758"/>
      <c r="AY4" s="758"/>
      <c r="AZ4" s="758"/>
      <c r="BA4" s="758"/>
      <c r="BB4" s="758"/>
      <c r="BC4" s="758"/>
      <c r="BD4" s="758"/>
      <c r="BE4" s="758"/>
      <c r="BF4" s="758"/>
      <c r="BG4" s="758" t="s">
        <v>224</v>
      </c>
      <c r="BH4" s="758"/>
      <c r="BI4" s="758"/>
      <c r="BJ4" s="758"/>
      <c r="BK4" s="758"/>
      <c r="BL4" s="758"/>
      <c r="BM4" s="758"/>
      <c r="BN4" s="758"/>
      <c r="BO4" s="758" t="s">
        <v>221</v>
      </c>
      <c r="BP4" s="758"/>
      <c r="BQ4" s="758"/>
      <c r="BR4" s="758"/>
      <c r="BS4" s="758" t="s">
        <v>225</v>
      </c>
      <c r="BT4" s="758"/>
      <c r="BU4" s="758"/>
      <c r="BV4" s="758"/>
      <c r="BW4" s="758"/>
      <c r="BX4" s="758"/>
      <c r="BY4" s="758"/>
      <c r="BZ4" s="758"/>
      <c r="CA4" s="758"/>
      <c r="CB4" s="758"/>
      <c r="CD4" s="740" t="s">
        <v>226</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227</v>
      </c>
      <c r="C5" s="723"/>
      <c r="D5" s="723"/>
      <c r="E5" s="723"/>
      <c r="F5" s="723"/>
      <c r="G5" s="723"/>
      <c r="H5" s="723"/>
      <c r="I5" s="723"/>
      <c r="J5" s="723"/>
      <c r="K5" s="723"/>
      <c r="L5" s="723"/>
      <c r="M5" s="723"/>
      <c r="N5" s="723"/>
      <c r="O5" s="723"/>
      <c r="P5" s="723"/>
      <c r="Q5" s="724"/>
      <c r="R5" s="688">
        <v>919252</v>
      </c>
      <c r="S5" s="689"/>
      <c r="T5" s="689"/>
      <c r="U5" s="689"/>
      <c r="V5" s="689"/>
      <c r="W5" s="689"/>
      <c r="X5" s="689"/>
      <c r="Y5" s="735"/>
      <c r="Z5" s="753">
        <v>9.1</v>
      </c>
      <c r="AA5" s="753"/>
      <c r="AB5" s="753"/>
      <c r="AC5" s="753"/>
      <c r="AD5" s="754">
        <v>919252</v>
      </c>
      <c r="AE5" s="754"/>
      <c r="AF5" s="754"/>
      <c r="AG5" s="754"/>
      <c r="AH5" s="754"/>
      <c r="AI5" s="754"/>
      <c r="AJ5" s="754"/>
      <c r="AK5" s="754"/>
      <c r="AL5" s="736">
        <v>27.8</v>
      </c>
      <c r="AM5" s="705"/>
      <c r="AN5" s="705"/>
      <c r="AO5" s="737"/>
      <c r="AP5" s="722" t="s">
        <v>228</v>
      </c>
      <c r="AQ5" s="723"/>
      <c r="AR5" s="723"/>
      <c r="AS5" s="723"/>
      <c r="AT5" s="723"/>
      <c r="AU5" s="723"/>
      <c r="AV5" s="723"/>
      <c r="AW5" s="723"/>
      <c r="AX5" s="723"/>
      <c r="AY5" s="723"/>
      <c r="AZ5" s="723"/>
      <c r="BA5" s="723"/>
      <c r="BB5" s="723"/>
      <c r="BC5" s="723"/>
      <c r="BD5" s="723"/>
      <c r="BE5" s="723"/>
      <c r="BF5" s="724"/>
      <c r="BG5" s="623">
        <v>919252</v>
      </c>
      <c r="BH5" s="626"/>
      <c r="BI5" s="626"/>
      <c r="BJ5" s="626"/>
      <c r="BK5" s="626"/>
      <c r="BL5" s="626"/>
      <c r="BM5" s="626"/>
      <c r="BN5" s="627"/>
      <c r="BO5" s="685">
        <v>100</v>
      </c>
      <c r="BP5" s="685"/>
      <c r="BQ5" s="685"/>
      <c r="BR5" s="685"/>
      <c r="BS5" s="686" t="s">
        <v>229</v>
      </c>
      <c r="BT5" s="686"/>
      <c r="BU5" s="686"/>
      <c r="BV5" s="686"/>
      <c r="BW5" s="686"/>
      <c r="BX5" s="686"/>
      <c r="BY5" s="686"/>
      <c r="BZ5" s="686"/>
      <c r="CA5" s="686"/>
      <c r="CB5" s="727"/>
      <c r="CD5" s="740" t="s">
        <v>223</v>
      </c>
      <c r="CE5" s="741"/>
      <c r="CF5" s="741"/>
      <c r="CG5" s="741"/>
      <c r="CH5" s="741"/>
      <c r="CI5" s="741"/>
      <c r="CJ5" s="741"/>
      <c r="CK5" s="741"/>
      <c r="CL5" s="741"/>
      <c r="CM5" s="741"/>
      <c r="CN5" s="741"/>
      <c r="CO5" s="741"/>
      <c r="CP5" s="741"/>
      <c r="CQ5" s="742"/>
      <c r="CR5" s="740" t="s">
        <v>230</v>
      </c>
      <c r="CS5" s="741"/>
      <c r="CT5" s="741"/>
      <c r="CU5" s="741"/>
      <c r="CV5" s="741"/>
      <c r="CW5" s="741"/>
      <c r="CX5" s="741"/>
      <c r="CY5" s="742"/>
      <c r="CZ5" s="740" t="s">
        <v>221</v>
      </c>
      <c r="DA5" s="741"/>
      <c r="DB5" s="741"/>
      <c r="DC5" s="742"/>
      <c r="DD5" s="740" t="s">
        <v>231</v>
      </c>
      <c r="DE5" s="741"/>
      <c r="DF5" s="741"/>
      <c r="DG5" s="741"/>
      <c r="DH5" s="741"/>
      <c r="DI5" s="741"/>
      <c r="DJ5" s="741"/>
      <c r="DK5" s="741"/>
      <c r="DL5" s="741"/>
      <c r="DM5" s="741"/>
      <c r="DN5" s="741"/>
      <c r="DO5" s="741"/>
      <c r="DP5" s="742"/>
      <c r="DQ5" s="740" t="s">
        <v>232</v>
      </c>
      <c r="DR5" s="741"/>
      <c r="DS5" s="741"/>
      <c r="DT5" s="741"/>
      <c r="DU5" s="741"/>
      <c r="DV5" s="741"/>
      <c r="DW5" s="741"/>
      <c r="DX5" s="741"/>
      <c r="DY5" s="741"/>
      <c r="DZ5" s="741"/>
      <c r="EA5" s="741"/>
      <c r="EB5" s="741"/>
      <c r="EC5" s="742"/>
    </row>
    <row r="6" spans="2:143" ht="11.25" customHeight="1" x14ac:dyDescent="0.15">
      <c r="B6" s="620" t="s">
        <v>233</v>
      </c>
      <c r="C6" s="621"/>
      <c r="D6" s="621"/>
      <c r="E6" s="621"/>
      <c r="F6" s="621"/>
      <c r="G6" s="621"/>
      <c r="H6" s="621"/>
      <c r="I6" s="621"/>
      <c r="J6" s="621"/>
      <c r="K6" s="621"/>
      <c r="L6" s="621"/>
      <c r="M6" s="621"/>
      <c r="N6" s="621"/>
      <c r="O6" s="621"/>
      <c r="P6" s="621"/>
      <c r="Q6" s="622"/>
      <c r="R6" s="623">
        <v>62086</v>
      </c>
      <c r="S6" s="626"/>
      <c r="T6" s="626"/>
      <c r="U6" s="626"/>
      <c r="V6" s="626"/>
      <c r="W6" s="626"/>
      <c r="X6" s="626"/>
      <c r="Y6" s="627"/>
      <c r="Z6" s="685">
        <v>0.6</v>
      </c>
      <c r="AA6" s="685"/>
      <c r="AB6" s="685"/>
      <c r="AC6" s="685"/>
      <c r="AD6" s="686">
        <v>62086</v>
      </c>
      <c r="AE6" s="686"/>
      <c r="AF6" s="686"/>
      <c r="AG6" s="686"/>
      <c r="AH6" s="686"/>
      <c r="AI6" s="686"/>
      <c r="AJ6" s="686"/>
      <c r="AK6" s="686"/>
      <c r="AL6" s="628">
        <v>1.9</v>
      </c>
      <c r="AM6" s="629"/>
      <c r="AN6" s="629"/>
      <c r="AO6" s="687"/>
      <c r="AP6" s="620" t="s">
        <v>234</v>
      </c>
      <c r="AQ6" s="621"/>
      <c r="AR6" s="621"/>
      <c r="AS6" s="621"/>
      <c r="AT6" s="621"/>
      <c r="AU6" s="621"/>
      <c r="AV6" s="621"/>
      <c r="AW6" s="621"/>
      <c r="AX6" s="621"/>
      <c r="AY6" s="621"/>
      <c r="AZ6" s="621"/>
      <c r="BA6" s="621"/>
      <c r="BB6" s="621"/>
      <c r="BC6" s="621"/>
      <c r="BD6" s="621"/>
      <c r="BE6" s="621"/>
      <c r="BF6" s="622"/>
      <c r="BG6" s="623">
        <v>919252</v>
      </c>
      <c r="BH6" s="626"/>
      <c r="BI6" s="626"/>
      <c r="BJ6" s="626"/>
      <c r="BK6" s="626"/>
      <c r="BL6" s="626"/>
      <c r="BM6" s="626"/>
      <c r="BN6" s="627"/>
      <c r="BO6" s="685">
        <v>100</v>
      </c>
      <c r="BP6" s="685"/>
      <c r="BQ6" s="685"/>
      <c r="BR6" s="685"/>
      <c r="BS6" s="686" t="s">
        <v>127</v>
      </c>
      <c r="BT6" s="686"/>
      <c r="BU6" s="686"/>
      <c r="BV6" s="686"/>
      <c r="BW6" s="686"/>
      <c r="BX6" s="686"/>
      <c r="BY6" s="686"/>
      <c r="BZ6" s="686"/>
      <c r="CA6" s="686"/>
      <c r="CB6" s="727"/>
      <c r="CD6" s="694" t="s">
        <v>235</v>
      </c>
      <c r="CE6" s="695"/>
      <c r="CF6" s="695"/>
      <c r="CG6" s="695"/>
      <c r="CH6" s="695"/>
      <c r="CI6" s="695"/>
      <c r="CJ6" s="695"/>
      <c r="CK6" s="695"/>
      <c r="CL6" s="695"/>
      <c r="CM6" s="695"/>
      <c r="CN6" s="695"/>
      <c r="CO6" s="695"/>
      <c r="CP6" s="695"/>
      <c r="CQ6" s="696"/>
      <c r="CR6" s="623">
        <v>77855</v>
      </c>
      <c r="CS6" s="626"/>
      <c r="CT6" s="626"/>
      <c r="CU6" s="626"/>
      <c r="CV6" s="626"/>
      <c r="CW6" s="626"/>
      <c r="CX6" s="626"/>
      <c r="CY6" s="627"/>
      <c r="CZ6" s="736">
        <v>0.8</v>
      </c>
      <c r="DA6" s="705"/>
      <c r="DB6" s="705"/>
      <c r="DC6" s="739"/>
      <c r="DD6" s="631" t="s">
        <v>236</v>
      </c>
      <c r="DE6" s="626"/>
      <c r="DF6" s="626"/>
      <c r="DG6" s="626"/>
      <c r="DH6" s="626"/>
      <c r="DI6" s="626"/>
      <c r="DJ6" s="626"/>
      <c r="DK6" s="626"/>
      <c r="DL6" s="626"/>
      <c r="DM6" s="626"/>
      <c r="DN6" s="626"/>
      <c r="DO6" s="626"/>
      <c r="DP6" s="627"/>
      <c r="DQ6" s="631">
        <v>77855</v>
      </c>
      <c r="DR6" s="626"/>
      <c r="DS6" s="626"/>
      <c r="DT6" s="626"/>
      <c r="DU6" s="626"/>
      <c r="DV6" s="626"/>
      <c r="DW6" s="626"/>
      <c r="DX6" s="626"/>
      <c r="DY6" s="626"/>
      <c r="DZ6" s="626"/>
      <c r="EA6" s="626"/>
      <c r="EB6" s="626"/>
      <c r="EC6" s="666"/>
    </row>
    <row r="7" spans="2:143" ht="11.25" customHeight="1" x14ac:dyDescent="0.15">
      <c r="B7" s="620" t="s">
        <v>237</v>
      </c>
      <c r="C7" s="621"/>
      <c r="D7" s="621"/>
      <c r="E7" s="621"/>
      <c r="F7" s="621"/>
      <c r="G7" s="621"/>
      <c r="H7" s="621"/>
      <c r="I7" s="621"/>
      <c r="J7" s="621"/>
      <c r="K7" s="621"/>
      <c r="L7" s="621"/>
      <c r="M7" s="621"/>
      <c r="N7" s="621"/>
      <c r="O7" s="621"/>
      <c r="P7" s="621"/>
      <c r="Q7" s="622"/>
      <c r="R7" s="623">
        <v>1112</v>
      </c>
      <c r="S7" s="626"/>
      <c r="T7" s="626"/>
      <c r="U7" s="626"/>
      <c r="V7" s="626"/>
      <c r="W7" s="626"/>
      <c r="X7" s="626"/>
      <c r="Y7" s="627"/>
      <c r="Z7" s="685">
        <v>0</v>
      </c>
      <c r="AA7" s="685"/>
      <c r="AB7" s="685"/>
      <c r="AC7" s="685"/>
      <c r="AD7" s="686">
        <v>1112</v>
      </c>
      <c r="AE7" s="686"/>
      <c r="AF7" s="686"/>
      <c r="AG7" s="686"/>
      <c r="AH7" s="686"/>
      <c r="AI7" s="686"/>
      <c r="AJ7" s="686"/>
      <c r="AK7" s="686"/>
      <c r="AL7" s="628">
        <v>0</v>
      </c>
      <c r="AM7" s="629"/>
      <c r="AN7" s="629"/>
      <c r="AO7" s="687"/>
      <c r="AP7" s="620" t="s">
        <v>238</v>
      </c>
      <c r="AQ7" s="621"/>
      <c r="AR7" s="621"/>
      <c r="AS7" s="621"/>
      <c r="AT7" s="621"/>
      <c r="AU7" s="621"/>
      <c r="AV7" s="621"/>
      <c r="AW7" s="621"/>
      <c r="AX7" s="621"/>
      <c r="AY7" s="621"/>
      <c r="AZ7" s="621"/>
      <c r="BA7" s="621"/>
      <c r="BB7" s="621"/>
      <c r="BC7" s="621"/>
      <c r="BD7" s="621"/>
      <c r="BE7" s="621"/>
      <c r="BF7" s="622"/>
      <c r="BG7" s="623">
        <v>347497</v>
      </c>
      <c r="BH7" s="626"/>
      <c r="BI7" s="626"/>
      <c r="BJ7" s="626"/>
      <c r="BK7" s="626"/>
      <c r="BL7" s="626"/>
      <c r="BM7" s="626"/>
      <c r="BN7" s="627"/>
      <c r="BO7" s="685">
        <v>37.799999999999997</v>
      </c>
      <c r="BP7" s="685"/>
      <c r="BQ7" s="685"/>
      <c r="BR7" s="685"/>
      <c r="BS7" s="686" t="s">
        <v>236</v>
      </c>
      <c r="BT7" s="686"/>
      <c r="BU7" s="686"/>
      <c r="BV7" s="686"/>
      <c r="BW7" s="686"/>
      <c r="BX7" s="686"/>
      <c r="BY7" s="686"/>
      <c r="BZ7" s="686"/>
      <c r="CA7" s="686"/>
      <c r="CB7" s="727"/>
      <c r="CD7" s="667" t="s">
        <v>239</v>
      </c>
      <c r="CE7" s="664"/>
      <c r="CF7" s="664"/>
      <c r="CG7" s="664"/>
      <c r="CH7" s="664"/>
      <c r="CI7" s="664"/>
      <c r="CJ7" s="664"/>
      <c r="CK7" s="664"/>
      <c r="CL7" s="664"/>
      <c r="CM7" s="664"/>
      <c r="CN7" s="664"/>
      <c r="CO7" s="664"/>
      <c r="CP7" s="664"/>
      <c r="CQ7" s="665"/>
      <c r="CR7" s="623">
        <v>1156055</v>
      </c>
      <c r="CS7" s="626"/>
      <c r="CT7" s="626"/>
      <c r="CU7" s="626"/>
      <c r="CV7" s="626"/>
      <c r="CW7" s="626"/>
      <c r="CX7" s="626"/>
      <c r="CY7" s="627"/>
      <c r="CZ7" s="685">
        <v>12.4</v>
      </c>
      <c r="DA7" s="685"/>
      <c r="DB7" s="685"/>
      <c r="DC7" s="685"/>
      <c r="DD7" s="631">
        <v>57814</v>
      </c>
      <c r="DE7" s="626"/>
      <c r="DF7" s="626"/>
      <c r="DG7" s="626"/>
      <c r="DH7" s="626"/>
      <c r="DI7" s="626"/>
      <c r="DJ7" s="626"/>
      <c r="DK7" s="626"/>
      <c r="DL7" s="626"/>
      <c r="DM7" s="626"/>
      <c r="DN7" s="626"/>
      <c r="DO7" s="626"/>
      <c r="DP7" s="627"/>
      <c r="DQ7" s="631">
        <v>695309</v>
      </c>
      <c r="DR7" s="626"/>
      <c r="DS7" s="626"/>
      <c r="DT7" s="626"/>
      <c r="DU7" s="626"/>
      <c r="DV7" s="626"/>
      <c r="DW7" s="626"/>
      <c r="DX7" s="626"/>
      <c r="DY7" s="626"/>
      <c r="DZ7" s="626"/>
      <c r="EA7" s="626"/>
      <c r="EB7" s="626"/>
      <c r="EC7" s="666"/>
    </row>
    <row r="8" spans="2:143" ht="11.25" customHeight="1" x14ac:dyDescent="0.15">
      <c r="B8" s="620" t="s">
        <v>240</v>
      </c>
      <c r="C8" s="621"/>
      <c r="D8" s="621"/>
      <c r="E8" s="621"/>
      <c r="F8" s="621"/>
      <c r="G8" s="621"/>
      <c r="H8" s="621"/>
      <c r="I8" s="621"/>
      <c r="J8" s="621"/>
      <c r="K8" s="621"/>
      <c r="L8" s="621"/>
      <c r="M8" s="621"/>
      <c r="N8" s="621"/>
      <c r="O8" s="621"/>
      <c r="P8" s="621"/>
      <c r="Q8" s="622"/>
      <c r="R8" s="623">
        <v>2149</v>
      </c>
      <c r="S8" s="626"/>
      <c r="T8" s="626"/>
      <c r="U8" s="626"/>
      <c r="V8" s="626"/>
      <c r="W8" s="626"/>
      <c r="X8" s="626"/>
      <c r="Y8" s="627"/>
      <c r="Z8" s="685">
        <v>0</v>
      </c>
      <c r="AA8" s="685"/>
      <c r="AB8" s="685"/>
      <c r="AC8" s="685"/>
      <c r="AD8" s="686">
        <v>2149</v>
      </c>
      <c r="AE8" s="686"/>
      <c r="AF8" s="686"/>
      <c r="AG8" s="686"/>
      <c r="AH8" s="686"/>
      <c r="AI8" s="686"/>
      <c r="AJ8" s="686"/>
      <c r="AK8" s="686"/>
      <c r="AL8" s="628">
        <v>0.1</v>
      </c>
      <c r="AM8" s="629"/>
      <c r="AN8" s="629"/>
      <c r="AO8" s="687"/>
      <c r="AP8" s="620" t="s">
        <v>241</v>
      </c>
      <c r="AQ8" s="621"/>
      <c r="AR8" s="621"/>
      <c r="AS8" s="621"/>
      <c r="AT8" s="621"/>
      <c r="AU8" s="621"/>
      <c r="AV8" s="621"/>
      <c r="AW8" s="621"/>
      <c r="AX8" s="621"/>
      <c r="AY8" s="621"/>
      <c r="AZ8" s="621"/>
      <c r="BA8" s="621"/>
      <c r="BB8" s="621"/>
      <c r="BC8" s="621"/>
      <c r="BD8" s="621"/>
      <c r="BE8" s="621"/>
      <c r="BF8" s="622"/>
      <c r="BG8" s="623">
        <v>16513</v>
      </c>
      <c r="BH8" s="626"/>
      <c r="BI8" s="626"/>
      <c r="BJ8" s="626"/>
      <c r="BK8" s="626"/>
      <c r="BL8" s="626"/>
      <c r="BM8" s="626"/>
      <c r="BN8" s="627"/>
      <c r="BO8" s="685">
        <v>1.8</v>
      </c>
      <c r="BP8" s="685"/>
      <c r="BQ8" s="685"/>
      <c r="BR8" s="685"/>
      <c r="BS8" s="631" t="s">
        <v>236</v>
      </c>
      <c r="BT8" s="626"/>
      <c r="BU8" s="626"/>
      <c r="BV8" s="626"/>
      <c r="BW8" s="626"/>
      <c r="BX8" s="626"/>
      <c r="BY8" s="626"/>
      <c r="BZ8" s="626"/>
      <c r="CA8" s="626"/>
      <c r="CB8" s="666"/>
      <c r="CD8" s="667" t="s">
        <v>242</v>
      </c>
      <c r="CE8" s="664"/>
      <c r="CF8" s="664"/>
      <c r="CG8" s="664"/>
      <c r="CH8" s="664"/>
      <c r="CI8" s="664"/>
      <c r="CJ8" s="664"/>
      <c r="CK8" s="664"/>
      <c r="CL8" s="664"/>
      <c r="CM8" s="664"/>
      <c r="CN8" s="664"/>
      <c r="CO8" s="664"/>
      <c r="CP8" s="664"/>
      <c r="CQ8" s="665"/>
      <c r="CR8" s="623">
        <v>2122701</v>
      </c>
      <c r="CS8" s="626"/>
      <c r="CT8" s="626"/>
      <c r="CU8" s="626"/>
      <c r="CV8" s="626"/>
      <c r="CW8" s="626"/>
      <c r="CX8" s="626"/>
      <c r="CY8" s="627"/>
      <c r="CZ8" s="685">
        <v>22.8</v>
      </c>
      <c r="DA8" s="685"/>
      <c r="DB8" s="685"/>
      <c r="DC8" s="685"/>
      <c r="DD8" s="631">
        <v>123461</v>
      </c>
      <c r="DE8" s="626"/>
      <c r="DF8" s="626"/>
      <c r="DG8" s="626"/>
      <c r="DH8" s="626"/>
      <c r="DI8" s="626"/>
      <c r="DJ8" s="626"/>
      <c r="DK8" s="626"/>
      <c r="DL8" s="626"/>
      <c r="DM8" s="626"/>
      <c r="DN8" s="626"/>
      <c r="DO8" s="626"/>
      <c r="DP8" s="627"/>
      <c r="DQ8" s="631">
        <v>945232</v>
      </c>
      <c r="DR8" s="626"/>
      <c r="DS8" s="626"/>
      <c r="DT8" s="626"/>
      <c r="DU8" s="626"/>
      <c r="DV8" s="626"/>
      <c r="DW8" s="626"/>
      <c r="DX8" s="626"/>
      <c r="DY8" s="626"/>
      <c r="DZ8" s="626"/>
      <c r="EA8" s="626"/>
      <c r="EB8" s="626"/>
      <c r="EC8" s="666"/>
    </row>
    <row r="9" spans="2:143" ht="11.25" customHeight="1" x14ac:dyDescent="0.15">
      <c r="B9" s="620" t="s">
        <v>243</v>
      </c>
      <c r="C9" s="621"/>
      <c r="D9" s="621"/>
      <c r="E9" s="621"/>
      <c r="F9" s="621"/>
      <c r="G9" s="621"/>
      <c r="H9" s="621"/>
      <c r="I9" s="621"/>
      <c r="J9" s="621"/>
      <c r="K9" s="621"/>
      <c r="L9" s="621"/>
      <c r="M9" s="621"/>
      <c r="N9" s="621"/>
      <c r="O9" s="621"/>
      <c r="P9" s="621"/>
      <c r="Q9" s="622"/>
      <c r="R9" s="623">
        <v>1643</v>
      </c>
      <c r="S9" s="626"/>
      <c r="T9" s="626"/>
      <c r="U9" s="626"/>
      <c r="V9" s="626"/>
      <c r="W9" s="626"/>
      <c r="X9" s="626"/>
      <c r="Y9" s="627"/>
      <c r="Z9" s="685">
        <v>0</v>
      </c>
      <c r="AA9" s="685"/>
      <c r="AB9" s="685"/>
      <c r="AC9" s="685"/>
      <c r="AD9" s="686">
        <v>1643</v>
      </c>
      <c r="AE9" s="686"/>
      <c r="AF9" s="686"/>
      <c r="AG9" s="686"/>
      <c r="AH9" s="686"/>
      <c r="AI9" s="686"/>
      <c r="AJ9" s="686"/>
      <c r="AK9" s="686"/>
      <c r="AL9" s="628">
        <v>0</v>
      </c>
      <c r="AM9" s="629"/>
      <c r="AN9" s="629"/>
      <c r="AO9" s="687"/>
      <c r="AP9" s="620" t="s">
        <v>244</v>
      </c>
      <c r="AQ9" s="621"/>
      <c r="AR9" s="621"/>
      <c r="AS9" s="621"/>
      <c r="AT9" s="621"/>
      <c r="AU9" s="621"/>
      <c r="AV9" s="621"/>
      <c r="AW9" s="621"/>
      <c r="AX9" s="621"/>
      <c r="AY9" s="621"/>
      <c r="AZ9" s="621"/>
      <c r="BA9" s="621"/>
      <c r="BB9" s="621"/>
      <c r="BC9" s="621"/>
      <c r="BD9" s="621"/>
      <c r="BE9" s="621"/>
      <c r="BF9" s="622"/>
      <c r="BG9" s="623">
        <v>265579</v>
      </c>
      <c r="BH9" s="626"/>
      <c r="BI9" s="626"/>
      <c r="BJ9" s="626"/>
      <c r="BK9" s="626"/>
      <c r="BL9" s="626"/>
      <c r="BM9" s="626"/>
      <c r="BN9" s="627"/>
      <c r="BO9" s="685">
        <v>28.9</v>
      </c>
      <c r="BP9" s="685"/>
      <c r="BQ9" s="685"/>
      <c r="BR9" s="685"/>
      <c r="BS9" s="631" t="s">
        <v>127</v>
      </c>
      <c r="BT9" s="626"/>
      <c r="BU9" s="626"/>
      <c r="BV9" s="626"/>
      <c r="BW9" s="626"/>
      <c r="BX9" s="626"/>
      <c r="BY9" s="626"/>
      <c r="BZ9" s="626"/>
      <c r="CA9" s="626"/>
      <c r="CB9" s="666"/>
      <c r="CD9" s="667" t="s">
        <v>245</v>
      </c>
      <c r="CE9" s="664"/>
      <c r="CF9" s="664"/>
      <c r="CG9" s="664"/>
      <c r="CH9" s="664"/>
      <c r="CI9" s="664"/>
      <c r="CJ9" s="664"/>
      <c r="CK9" s="664"/>
      <c r="CL9" s="664"/>
      <c r="CM9" s="664"/>
      <c r="CN9" s="664"/>
      <c r="CO9" s="664"/>
      <c r="CP9" s="664"/>
      <c r="CQ9" s="665"/>
      <c r="CR9" s="623">
        <v>543325</v>
      </c>
      <c r="CS9" s="626"/>
      <c r="CT9" s="626"/>
      <c r="CU9" s="626"/>
      <c r="CV9" s="626"/>
      <c r="CW9" s="626"/>
      <c r="CX9" s="626"/>
      <c r="CY9" s="627"/>
      <c r="CZ9" s="685">
        <v>5.8</v>
      </c>
      <c r="DA9" s="685"/>
      <c r="DB9" s="685"/>
      <c r="DC9" s="685"/>
      <c r="DD9" s="631">
        <v>70711</v>
      </c>
      <c r="DE9" s="626"/>
      <c r="DF9" s="626"/>
      <c r="DG9" s="626"/>
      <c r="DH9" s="626"/>
      <c r="DI9" s="626"/>
      <c r="DJ9" s="626"/>
      <c r="DK9" s="626"/>
      <c r="DL9" s="626"/>
      <c r="DM9" s="626"/>
      <c r="DN9" s="626"/>
      <c r="DO9" s="626"/>
      <c r="DP9" s="627"/>
      <c r="DQ9" s="631">
        <v>389510</v>
      </c>
      <c r="DR9" s="626"/>
      <c r="DS9" s="626"/>
      <c r="DT9" s="626"/>
      <c r="DU9" s="626"/>
      <c r="DV9" s="626"/>
      <c r="DW9" s="626"/>
      <c r="DX9" s="626"/>
      <c r="DY9" s="626"/>
      <c r="DZ9" s="626"/>
      <c r="EA9" s="626"/>
      <c r="EB9" s="626"/>
      <c r="EC9" s="666"/>
    </row>
    <row r="10" spans="2:143" ht="11.25" customHeight="1" x14ac:dyDescent="0.15">
      <c r="B10" s="620" t="s">
        <v>246</v>
      </c>
      <c r="C10" s="621"/>
      <c r="D10" s="621"/>
      <c r="E10" s="621"/>
      <c r="F10" s="621"/>
      <c r="G10" s="621"/>
      <c r="H10" s="621"/>
      <c r="I10" s="621"/>
      <c r="J10" s="621"/>
      <c r="K10" s="621"/>
      <c r="L10" s="621"/>
      <c r="M10" s="621"/>
      <c r="N10" s="621"/>
      <c r="O10" s="621"/>
      <c r="P10" s="621"/>
      <c r="Q10" s="622"/>
      <c r="R10" s="623" t="s">
        <v>127</v>
      </c>
      <c r="S10" s="626"/>
      <c r="T10" s="626"/>
      <c r="U10" s="626"/>
      <c r="V10" s="626"/>
      <c r="W10" s="626"/>
      <c r="X10" s="626"/>
      <c r="Y10" s="627"/>
      <c r="Z10" s="685" t="s">
        <v>127</v>
      </c>
      <c r="AA10" s="685"/>
      <c r="AB10" s="685"/>
      <c r="AC10" s="685"/>
      <c r="AD10" s="686" t="s">
        <v>229</v>
      </c>
      <c r="AE10" s="686"/>
      <c r="AF10" s="686"/>
      <c r="AG10" s="686"/>
      <c r="AH10" s="686"/>
      <c r="AI10" s="686"/>
      <c r="AJ10" s="686"/>
      <c r="AK10" s="686"/>
      <c r="AL10" s="628" t="s">
        <v>236</v>
      </c>
      <c r="AM10" s="629"/>
      <c r="AN10" s="629"/>
      <c r="AO10" s="687"/>
      <c r="AP10" s="620" t="s">
        <v>247</v>
      </c>
      <c r="AQ10" s="621"/>
      <c r="AR10" s="621"/>
      <c r="AS10" s="621"/>
      <c r="AT10" s="621"/>
      <c r="AU10" s="621"/>
      <c r="AV10" s="621"/>
      <c r="AW10" s="621"/>
      <c r="AX10" s="621"/>
      <c r="AY10" s="621"/>
      <c r="AZ10" s="621"/>
      <c r="BA10" s="621"/>
      <c r="BB10" s="621"/>
      <c r="BC10" s="621"/>
      <c r="BD10" s="621"/>
      <c r="BE10" s="621"/>
      <c r="BF10" s="622"/>
      <c r="BG10" s="623">
        <v>25871</v>
      </c>
      <c r="BH10" s="626"/>
      <c r="BI10" s="626"/>
      <c r="BJ10" s="626"/>
      <c r="BK10" s="626"/>
      <c r="BL10" s="626"/>
      <c r="BM10" s="626"/>
      <c r="BN10" s="627"/>
      <c r="BO10" s="685">
        <v>2.8</v>
      </c>
      <c r="BP10" s="685"/>
      <c r="BQ10" s="685"/>
      <c r="BR10" s="685"/>
      <c r="BS10" s="631" t="s">
        <v>236</v>
      </c>
      <c r="BT10" s="626"/>
      <c r="BU10" s="626"/>
      <c r="BV10" s="626"/>
      <c r="BW10" s="626"/>
      <c r="BX10" s="626"/>
      <c r="BY10" s="626"/>
      <c r="BZ10" s="626"/>
      <c r="CA10" s="626"/>
      <c r="CB10" s="666"/>
      <c r="CD10" s="667" t="s">
        <v>248</v>
      </c>
      <c r="CE10" s="664"/>
      <c r="CF10" s="664"/>
      <c r="CG10" s="664"/>
      <c r="CH10" s="664"/>
      <c r="CI10" s="664"/>
      <c r="CJ10" s="664"/>
      <c r="CK10" s="664"/>
      <c r="CL10" s="664"/>
      <c r="CM10" s="664"/>
      <c r="CN10" s="664"/>
      <c r="CO10" s="664"/>
      <c r="CP10" s="664"/>
      <c r="CQ10" s="665"/>
      <c r="CR10" s="623" t="s">
        <v>127</v>
      </c>
      <c r="CS10" s="626"/>
      <c r="CT10" s="626"/>
      <c r="CU10" s="626"/>
      <c r="CV10" s="626"/>
      <c r="CW10" s="626"/>
      <c r="CX10" s="626"/>
      <c r="CY10" s="627"/>
      <c r="CZ10" s="685" t="s">
        <v>236</v>
      </c>
      <c r="DA10" s="685"/>
      <c r="DB10" s="685"/>
      <c r="DC10" s="685"/>
      <c r="DD10" s="631" t="s">
        <v>127</v>
      </c>
      <c r="DE10" s="626"/>
      <c r="DF10" s="626"/>
      <c r="DG10" s="626"/>
      <c r="DH10" s="626"/>
      <c r="DI10" s="626"/>
      <c r="DJ10" s="626"/>
      <c r="DK10" s="626"/>
      <c r="DL10" s="626"/>
      <c r="DM10" s="626"/>
      <c r="DN10" s="626"/>
      <c r="DO10" s="626"/>
      <c r="DP10" s="627"/>
      <c r="DQ10" s="631" t="s">
        <v>236</v>
      </c>
      <c r="DR10" s="626"/>
      <c r="DS10" s="626"/>
      <c r="DT10" s="626"/>
      <c r="DU10" s="626"/>
      <c r="DV10" s="626"/>
      <c r="DW10" s="626"/>
      <c r="DX10" s="626"/>
      <c r="DY10" s="626"/>
      <c r="DZ10" s="626"/>
      <c r="EA10" s="626"/>
      <c r="EB10" s="626"/>
      <c r="EC10" s="666"/>
    </row>
    <row r="11" spans="2:143" ht="11.25" customHeight="1" x14ac:dyDescent="0.15">
      <c r="B11" s="620" t="s">
        <v>249</v>
      </c>
      <c r="C11" s="621"/>
      <c r="D11" s="621"/>
      <c r="E11" s="621"/>
      <c r="F11" s="621"/>
      <c r="G11" s="621"/>
      <c r="H11" s="621"/>
      <c r="I11" s="621"/>
      <c r="J11" s="621"/>
      <c r="K11" s="621"/>
      <c r="L11" s="621"/>
      <c r="M11" s="621"/>
      <c r="N11" s="621"/>
      <c r="O11" s="621"/>
      <c r="P11" s="621"/>
      <c r="Q11" s="622"/>
      <c r="R11" s="623" t="s">
        <v>127</v>
      </c>
      <c r="S11" s="626"/>
      <c r="T11" s="626"/>
      <c r="U11" s="626"/>
      <c r="V11" s="626"/>
      <c r="W11" s="626"/>
      <c r="X11" s="626"/>
      <c r="Y11" s="627"/>
      <c r="Z11" s="685" t="s">
        <v>236</v>
      </c>
      <c r="AA11" s="685"/>
      <c r="AB11" s="685"/>
      <c r="AC11" s="685"/>
      <c r="AD11" s="686" t="s">
        <v>236</v>
      </c>
      <c r="AE11" s="686"/>
      <c r="AF11" s="686"/>
      <c r="AG11" s="686"/>
      <c r="AH11" s="686"/>
      <c r="AI11" s="686"/>
      <c r="AJ11" s="686"/>
      <c r="AK11" s="686"/>
      <c r="AL11" s="628" t="s">
        <v>236</v>
      </c>
      <c r="AM11" s="629"/>
      <c r="AN11" s="629"/>
      <c r="AO11" s="687"/>
      <c r="AP11" s="620" t="s">
        <v>250</v>
      </c>
      <c r="AQ11" s="621"/>
      <c r="AR11" s="621"/>
      <c r="AS11" s="621"/>
      <c r="AT11" s="621"/>
      <c r="AU11" s="621"/>
      <c r="AV11" s="621"/>
      <c r="AW11" s="621"/>
      <c r="AX11" s="621"/>
      <c r="AY11" s="621"/>
      <c r="AZ11" s="621"/>
      <c r="BA11" s="621"/>
      <c r="BB11" s="621"/>
      <c r="BC11" s="621"/>
      <c r="BD11" s="621"/>
      <c r="BE11" s="621"/>
      <c r="BF11" s="622"/>
      <c r="BG11" s="623">
        <v>39534</v>
      </c>
      <c r="BH11" s="626"/>
      <c r="BI11" s="626"/>
      <c r="BJ11" s="626"/>
      <c r="BK11" s="626"/>
      <c r="BL11" s="626"/>
      <c r="BM11" s="626"/>
      <c r="BN11" s="627"/>
      <c r="BO11" s="685">
        <v>4.3</v>
      </c>
      <c r="BP11" s="685"/>
      <c r="BQ11" s="685"/>
      <c r="BR11" s="685"/>
      <c r="BS11" s="631" t="s">
        <v>236</v>
      </c>
      <c r="BT11" s="626"/>
      <c r="BU11" s="626"/>
      <c r="BV11" s="626"/>
      <c r="BW11" s="626"/>
      <c r="BX11" s="626"/>
      <c r="BY11" s="626"/>
      <c r="BZ11" s="626"/>
      <c r="CA11" s="626"/>
      <c r="CB11" s="666"/>
      <c r="CD11" s="667" t="s">
        <v>251</v>
      </c>
      <c r="CE11" s="664"/>
      <c r="CF11" s="664"/>
      <c r="CG11" s="664"/>
      <c r="CH11" s="664"/>
      <c r="CI11" s="664"/>
      <c r="CJ11" s="664"/>
      <c r="CK11" s="664"/>
      <c r="CL11" s="664"/>
      <c r="CM11" s="664"/>
      <c r="CN11" s="664"/>
      <c r="CO11" s="664"/>
      <c r="CP11" s="664"/>
      <c r="CQ11" s="665"/>
      <c r="CR11" s="623">
        <v>441043</v>
      </c>
      <c r="CS11" s="626"/>
      <c r="CT11" s="626"/>
      <c r="CU11" s="626"/>
      <c r="CV11" s="626"/>
      <c r="CW11" s="626"/>
      <c r="CX11" s="626"/>
      <c r="CY11" s="627"/>
      <c r="CZ11" s="685">
        <v>4.7</v>
      </c>
      <c r="DA11" s="685"/>
      <c r="DB11" s="685"/>
      <c r="DC11" s="685"/>
      <c r="DD11" s="631">
        <v>107435</v>
      </c>
      <c r="DE11" s="626"/>
      <c r="DF11" s="626"/>
      <c r="DG11" s="626"/>
      <c r="DH11" s="626"/>
      <c r="DI11" s="626"/>
      <c r="DJ11" s="626"/>
      <c r="DK11" s="626"/>
      <c r="DL11" s="626"/>
      <c r="DM11" s="626"/>
      <c r="DN11" s="626"/>
      <c r="DO11" s="626"/>
      <c r="DP11" s="627"/>
      <c r="DQ11" s="631">
        <v>95269</v>
      </c>
      <c r="DR11" s="626"/>
      <c r="DS11" s="626"/>
      <c r="DT11" s="626"/>
      <c r="DU11" s="626"/>
      <c r="DV11" s="626"/>
      <c r="DW11" s="626"/>
      <c r="DX11" s="626"/>
      <c r="DY11" s="626"/>
      <c r="DZ11" s="626"/>
      <c r="EA11" s="626"/>
      <c r="EB11" s="626"/>
      <c r="EC11" s="666"/>
    </row>
    <row r="12" spans="2:143" ht="11.25" customHeight="1" x14ac:dyDescent="0.15">
      <c r="B12" s="620" t="s">
        <v>252</v>
      </c>
      <c r="C12" s="621"/>
      <c r="D12" s="621"/>
      <c r="E12" s="621"/>
      <c r="F12" s="621"/>
      <c r="G12" s="621"/>
      <c r="H12" s="621"/>
      <c r="I12" s="621"/>
      <c r="J12" s="621"/>
      <c r="K12" s="621"/>
      <c r="L12" s="621"/>
      <c r="M12" s="621"/>
      <c r="N12" s="621"/>
      <c r="O12" s="621"/>
      <c r="P12" s="621"/>
      <c r="Q12" s="622"/>
      <c r="R12" s="623">
        <v>200136</v>
      </c>
      <c r="S12" s="626"/>
      <c r="T12" s="626"/>
      <c r="U12" s="626"/>
      <c r="V12" s="626"/>
      <c r="W12" s="626"/>
      <c r="X12" s="626"/>
      <c r="Y12" s="627"/>
      <c r="Z12" s="685">
        <v>2</v>
      </c>
      <c r="AA12" s="685"/>
      <c r="AB12" s="685"/>
      <c r="AC12" s="685"/>
      <c r="AD12" s="686">
        <v>200136</v>
      </c>
      <c r="AE12" s="686"/>
      <c r="AF12" s="686"/>
      <c r="AG12" s="686"/>
      <c r="AH12" s="686"/>
      <c r="AI12" s="686"/>
      <c r="AJ12" s="686"/>
      <c r="AK12" s="686"/>
      <c r="AL12" s="628">
        <v>6</v>
      </c>
      <c r="AM12" s="629"/>
      <c r="AN12" s="629"/>
      <c r="AO12" s="687"/>
      <c r="AP12" s="620" t="s">
        <v>253</v>
      </c>
      <c r="AQ12" s="621"/>
      <c r="AR12" s="621"/>
      <c r="AS12" s="621"/>
      <c r="AT12" s="621"/>
      <c r="AU12" s="621"/>
      <c r="AV12" s="621"/>
      <c r="AW12" s="621"/>
      <c r="AX12" s="621"/>
      <c r="AY12" s="621"/>
      <c r="AZ12" s="621"/>
      <c r="BA12" s="621"/>
      <c r="BB12" s="621"/>
      <c r="BC12" s="621"/>
      <c r="BD12" s="621"/>
      <c r="BE12" s="621"/>
      <c r="BF12" s="622"/>
      <c r="BG12" s="623">
        <v>443801</v>
      </c>
      <c r="BH12" s="626"/>
      <c r="BI12" s="626"/>
      <c r="BJ12" s="626"/>
      <c r="BK12" s="626"/>
      <c r="BL12" s="626"/>
      <c r="BM12" s="626"/>
      <c r="BN12" s="627"/>
      <c r="BO12" s="685">
        <v>48.3</v>
      </c>
      <c r="BP12" s="685"/>
      <c r="BQ12" s="685"/>
      <c r="BR12" s="685"/>
      <c r="BS12" s="631" t="s">
        <v>127</v>
      </c>
      <c r="BT12" s="626"/>
      <c r="BU12" s="626"/>
      <c r="BV12" s="626"/>
      <c r="BW12" s="626"/>
      <c r="BX12" s="626"/>
      <c r="BY12" s="626"/>
      <c r="BZ12" s="626"/>
      <c r="CA12" s="626"/>
      <c r="CB12" s="666"/>
      <c r="CD12" s="667" t="s">
        <v>254</v>
      </c>
      <c r="CE12" s="664"/>
      <c r="CF12" s="664"/>
      <c r="CG12" s="664"/>
      <c r="CH12" s="664"/>
      <c r="CI12" s="664"/>
      <c r="CJ12" s="664"/>
      <c r="CK12" s="664"/>
      <c r="CL12" s="664"/>
      <c r="CM12" s="664"/>
      <c r="CN12" s="664"/>
      <c r="CO12" s="664"/>
      <c r="CP12" s="664"/>
      <c r="CQ12" s="665"/>
      <c r="CR12" s="623">
        <v>56029</v>
      </c>
      <c r="CS12" s="626"/>
      <c r="CT12" s="626"/>
      <c r="CU12" s="626"/>
      <c r="CV12" s="626"/>
      <c r="CW12" s="626"/>
      <c r="CX12" s="626"/>
      <c r="CY12" s="627"/>
      <c r="CZ12" s="685">
        <v>0.6</v>
      </c>
      <c r="DA12" s="685"/>
      <c r="DB12" s="685"/>
      <c r="DC12" s="685"/>
      <c r="DD12" s="631">
        <v>9480</v>
      </c>
      <c r="DE12" s="626"/>
      <c r="DF12" s="626"/>
      <c r="DG12" s="626"/>
      <c r="DH12" s="626"/>
      <c r="DI12" s="626"/>
      <c r="DJ12" s="626"/>
      <c r="DK12" s="626"/>
      <c r="DL12" s="626"/>
      <c r="DM12" s="626"/>
      <c r="DN12" s="626"/>
      <c r="DO12" s="626"/>
      <c r="DP12" s="627"/>
      <c r="DQ12" s="631">
        <v>40235</v>
      </c>
      <c r="DR12" s="626"/>
      <c r="DS12" s="626"/>
      <c r="DT12" s="626"/>
      <c r="DU12" s="626"/>
      <c r="DV12" s="626"/>
      <c r="DW12" s="626"/>
      <c r="DX12" s="626"/>
      <c r="DY12" s="626"/>
      <c r="DZ12" s="626"/>
      <c r="EA12" s="626"/>
      <c r="EB12" s="626"/>
      <c r="EC12" s="666"/>
    </row>
    <row r="13" spans="2:143" ht="11.25" customHeight="1" x14ac:dyDescent="0.15">
      <c r="B13" s="620" t="s">
        <v>255</v>
      </c>
      <c r="C13" s="621"/>
      <c r="D13" s="621"/>
      <c r="E13" s="621"/>
      <c r="F13" s="621"/>
      <c r="G13" s="621"/>
      <c r="H13" s="621"/>
      <c r="I13" s="621"/>
      <c r="J13" s="621"/>
      <c r="K13" s="621"/>
      <c r="L13" s="621"/>
      <c r="M13" s="621"/>
      <c r="N13" s="621"/>
      <c r="O13" s="621"/>
      <c r="P13" s="621"/>
      <c r="Q13" s="622"/>
      <c r="R13" s="623">
        <v>10934</v>
      </c>
      <c r="S13" s="626"/>
      <c r="T13" s="626"/>
      <c r="U13" s="626"/>
      <c r="V13" s="626"/>
      <c r="W13" s="626"/>
      <c r="X13" s="626"/>
      <c r="Y13" s="627"/>
      <c r="Z13" s="685">
        <v>0.1</v>
      </c>
      <c r="AA13" s="685"/>
      <c r="AB13" s="685"/>
      <c r="AC13" s="685"/>
      <c r="AD13" s="686">
        <v>10934</v>
      </c>
      <c r="AE13" s="686"/>
      <c r="AF13" s="686"/>
      <c r="AG13" s="686"/>
      <c r="AH13" s="686"/>
      <c r="AI13" s="686"/>
      <c r="AJ13" s="686"/>
      <c r="AK13" s="686"/>
      <c r="AL13" s="628">
        <v>0.3</v>
      </c>
      <c r="AM13" s="629"/>
      <c r="AN13" s="629"/>
      <c r="AO13" s="687"/>
      <c r="AP13" s="620" t="s">
        <v>256</v>
      </c>
      <c r="AQ13" s="621"/>
      <c r="AR13" s="621"/>
      <c r="AS13" s="621"/>
      <c r="AT13" s="621"/>
      <c r="AU13" s="621"/>
      <c r="AV13" s="621"/>
      <c r="AW13" s="621"/>
      <c r="AX13" s="621"/>
      <c r="AY13" s="621"/>
      <c r="AZ13" s="621"/>
      <c r="BA13" s="621"/>
      <c r="BB13" s="621"/>
      <c r="BC13" s="621"/>
      <c r="BD13" s="621"/>
      <c r="BE13" s="621"/>
      <c r="BF13" s="622"/>
      <c r="BG13" s="623">
        <v>443756</v>
      </c>
      <c r="BH13" s="626"/>
      <c r="BI13" s="626"/>
      <c r="BJ13" s="626"/>
      <c r="BK13" s="626"/>
      <c r="BL13" s="626"/>
      <c r="BM13" s="626"/>
      <c r="BN13" s="627"/>
      <c r="BO13" s="685">
        <v>48.3</v>
      </c>
      <c r="BP13" s="685"/>
      <c r="BQ13" s="685"/>
      <c r="BR13" s="685"/>
      <c r="BS13" s="631" t="s">
        <v>127</v>
      </c>
      <c r="BT13" s="626"/>
      <c r="BU13" s="626"/>
      <c r="BV13" s="626"/>
      <c r="BW13" s="626"/>
      <c r="BX13" s="626"/>
      <c r="BY13" s="626"/>
      <c r="BZ13" s="626"/>
      <c r="CA13" s="626"/>
      <c r="CB13" s="666"/>
      <c r="CD13" s="667" t="s">
        <v>257</v>
      </c>
      <c r="CE13" s="664"/>
      <c r="CF13" s="664"/>
      <c r="CG13" s="664"/>
      <c r="CH13" s="664"/>
      <c r="CI13" s="664"/>
      <c r="CJ13" s="664"/>
      <c r="CK13" s="664"/>
      <c r="CL13" s="664"/>
      <c r="CM13" s="664"/>
      <c r="CN13" s="664"/>
      <c r="CO13" s="664"/>
      <c r="CP13" s="664"/>
      <c r="CQ13" s="665"/>
      <c r="CR13" s="623">
        <v>2144058</v>
      </c>
      <c r="CS13" s="626"/>
      <c r="CT13" s="626"/>
      <c r="CU13" s="626"/>
      <c r="CV13" s="626"/>
      <c r="CW13" s="626"/>
      <c r="CX13" s="626"/>
      <c r="CY13" s="627"/>
      <c r="CZ13" s="685">
        <v>23</v>
      </c>
      <c r="DA13" s="685"/>
      <c r="DB13" s="685"/>
      <c r="DC13" s="685"/>
      <c r="DD13" s="631">
        <v>2022515</v>
      </c>
      <c r="DE13" s="626"/>
      <c r="DF13" s="626"/>
      <c r="DG13" s="626"/>
      <c r="DH13" s="626"/>
      <c r="DI13" s="626"/>
      <c r="DJ13" s="626"/>
      <c r="DK13" s="626"/>
      <c r="DL13" s="626"/>
      <c r="DM13" s="626"/>
      <c r="DN13" s="626"/>
      <c r="DO13" s="626"/>
      <c r="DP13" s="627"/>
      <c r="DQ13" s="631">
        <v>147901</v>
      </c>
      <c r="DR13" s="626"/>
      <c r="DS13" s="626"/>
      <c r="DT13" s="626"/>
      <c r="DU13" s="626"/>
      <c r="DV13" s="626"/>
      <c r="DW13" s="626"/>
      <c r="DX13" s="626"/>
      <c r="DY13" s="626"/>
      <c r="DZ13" s="626"/>
      <c r="EA13" s="626"/>
      <c r="EB13" s="626"/>
      <c r="EC13" s="666"/>
    </row>
    <row r="14" spans="2:143" ht="11.25" customHeight="1" x14ac:dyDescent="0.15">
      <c r="B14" s="620" t="s">
        <v>258</v>
      </c>
      <c r="C14" s="621"/>
      <c r="D14" s="621"/>
      <c r="E14" s="621"/>
      <c r="F14" s="621"/>
      <c r="G14" s="621"/>
      <c r="H14" s="621"/>
      <c r="I14" s="621"/>
      <c r="J14" s="621"/>
      <c r="K14" s="621"/>
      <c r="L14" s="621"/>
      <c r="M14" s="621"/>
      <c r="N14" s="621"/>
      <c r="O14" s="621"/>
      <c r="P14" s="621"/>
      <c r="Q14" s="622"/>
      <c r="R14" s="623" t="s">
        <v>127</v>
      </c>
      <c r="S14" s="626"/>
      <c r="T14" s="626"/>
      <c r="U14" s="626"/>
      <c r="V14" s="626"/>
      <c r="W14" s="626"/>
      <c r="X14" s="626"/>
      <c r="Y14" s="627"/>
      <c r="Z14" s="685" t="s">
        <v>127</v>
      </c>
      <c r="AA14" s="685"/>
      <c r="AB14" s="685"/>
      <c r="AC14" s="685"/>
      <c r="AD14" s="686" t="s">
        <v>236</v>
      </c>
      <c r="AE14" s="686"/>
      <c r="AF14" s="686"/>
      <c r="AG14" s="686"/>
      <c r="AH14" s="686"/>
      <c r="AI14" s="686"/>
      <c r="AJ14" s="686"/>
      <c r="AK14" s="686"/>
      <c r="AL14" s="628" t="s">
        <v>236</v>
      </c>
      <c r="AM14" s="629"/>
      <c r="AN14" s="629"/>
      <c r="AO14" s="687"/>
      <c r="AP14" s="620" t="s">
        <v>259</v>
      </c>
      <c r="AQ14" s="621"/>
      <c r="AR14" s="621"/>
      <c r="AS14" s="621"/>
      <c r="AT14" s="621"/>
      <c r="AU14" s="621"/>
      <c r="AV14" s="621"/>
      <c r="AW14" s="621"/>
      <c r="AX14" s="621"/>
      <c r="AY14" s="621"/>
      <c r="AZ14" s="621"/>
      <c r="BA14" s="621"/>
      <c r="BB14" s="621"/>
      <c r="BC14" s="621"/>
      <c r="BD14" s="621"/>
      <c r="BE14" s="621"/>
      <c r="BF14" s="622"/>
      <c r="BG14" s="623">
        <v>51632</v>
      </c>
      <c r="BH14" s="626"/>
      <c r="BI14" s="626"/>
      <c r="BJ14" s="626"/>
      <c r="BK14" s="626"/>
      <c r="BL14" s="626"/>
      <c r="BM14" s="626"/>
      <c r="BN14" s="627"/>
      <c r="BO14" s="685">
        <v>5.6</v>
      </c>
      <c r="BP14" s="685"/>
      <c r="BQ14" s="685"/>
      <c r="BR14" s="685"/>
      <c r="BS14" s="631" t="s">
        <v>236</v>
      </c>
      <c r="BT14" s="626"/>
      <c r="BU14" s="626"/>
      <c r="BV14" s="626"/>
      <c r="BW14" s="626"/>
      <c r="BX14" s="626"/>
      <c r="BY14" s="626"/>
      <c r="BZ14" s="626"/>
      <c r="CA14" s="626"/>
      <c r="CB14" s="666"/>
      <c r="CD14" s="667" t="s">
        <v>260</v>
      </c>
      <c r="CE14" s="664"/>
      <c r="CF14" s="664"/>
      <c r="CG14" s="664"/>
      <c r="CH14" s="664"/>
      <c r="CI14" s="664"/>
      <c r="CJ14" s="664"/>
      <c r="CK14" s="664"/>
      <c r="CL14" s="664"/>
      <c r="CM14" s="664"/>
      <c r="CN14" s="664"/>
      <c r="CO14" s="664"/>
      <c r="CP14" s="664"/>
      <c r="CQ14" s="665"/>
      <c r="CR14" s="623">
        <v>291555</v>
      </c>
      <c r="CS14" s="626"/>
      <c r="CT14" s="626"/>
      <c r="CU14" s="626"/>
      <c r="CV14" s="626"/>
      <c r="CW14" s="626"/>
      <c r="CX14" s="626"/>
      <c r="CY14" s="627"/>
      <c r="CZ14" s="685">
        <v>3.1</v>
      </c>
      <c r="DA14" s="685"/>
      <c r="DB14" s="685"/>
      <c r="DC14" s="685"/>
      <c r="DD14" s="631">
        <v>88937</v>
      </c>
      <c r="DE14" s="626"/>
      <c r="DF14" s="626"/>
      <c r="DG14" s="626"/>
      <c r="DH14" s="626"/>
      <c r="DI14" s="626"/>
      <c r="DJ14" s="626"/>
      <c r="DK14" s="626"/>
      <c r="DL14" s="626"/>
      <c r="DM14" s="626"/>
      <c r="DN14" s="626"/>
      <c r="DO14" s="626"/>
      <c r="DP14" s="627"/>
      <c r="DQ14" s="631">
        <v>206505</v>
      </c>
      <c r="DR14" s="626"/>
      <c r="DS14" s="626"/>
      <c r="DT14" s="626"/>
      <c r="DU14" s="626"/>
      <c r="DV14" s="626"/>
      <c r="DW14" s="626"/>
      <c r="DX14" s="626"/>
      <c r="DY14" s="626"/>
      <c r="DZ14" s="626"/>
      <c r="EA14" s="626"/>
      <c r="EB14" s="626"/>
      <c r="EC14" s="666"/>
    </row>
    <row r="15" spans="2:143" ht="11.25" customHeight="1" x14ac:dyDescent="0.15">
      <c r="B15" s="620" t="s">
        <v>261</v>
      </c>
      <c r="C15" s="621"/>
      <c r="D15" s="621"/>
      <c r="E15" s="621"/>
      <c r="F15" s="621"/>
      <c r="G15" s="621"/>
      <c r="H15" s="621"/>
      <c r="I15" s="621"/>
      <c r="J15" s="621"/>
      <c r="K15" s="621"/>
      <c r="L15" s="621"/>
      <c r="M15" s="621"/>
      <c r="N15" s="621"/>
      <c r="O15" s="621"/>
      <c r="P15" s="621"/>
      <c r="Q15" s="622"/>
      <c r="R15" s="623">
        <v>14476</v>
      </c>
      <c r="S15" s="626"/>
      <c r="T15" s="626"/>
      <c r="U15" s="626"/>
      <c r="V15" s="626"/>
      <c r="W15" s="626"/>
      <c r="X15" s="626"/>
      <c r="Y15" s="627"/>
      <c r="Z15" s="685">
        <v>0.1</v>
      </c>
      <c r="AA15" s="685"/>
      <c r="AB15" s="685"/>
      <c r="AC15" s="685"/>
      <c r="AD15" s="686">
        <v>14476</v>
      </c>
      <c r="AE15" s="686"/>
      <c r="AF15" s="686"/>
      <c r="AG15" s="686"/>
      <c r="AH15" s="686"/>
      <c r="AI15" s="686"/>
      <c r="AJ15" s="686"/>
      <c r="AK15" s="686"/>
      <c r="AL15" s="628">
        <v>0.4</v>
      </c>
      <c r="AM15" s="629"/>
      <c r="AN15" s="629"/>
      <c r="AO15" s="687"/>
      <c r="AP15" s="620" t="s">
        <v>262</v>
      </c>
      <c r="AQ15" s="621"/>
      <c r="AR15" s="621"/>
      <c r="AS15" s="621"/>
      <c r="AT15" s="621"/>
      <c r="AU15" s="621"/>
      <c r="AV15" s="621"/>
      <c r="AW15" s="621"/>
      <c r="AX15" s="621"/>
      <c r="AY15" s="621"/>
      <c r="AZ15" s="621"/>
      <c r="BA15" s="621"/>
      <c r="BB15" s="621"/>
      <c r="BC15" s="621"/>
      <c r="BD15" s="621"/>
      <c r="BE15" s="621"/>
      <c r="BF15" s="622"/>
      <c r="BG15" s="623">
        <v>76322</v>
      </c>
      <c r="BH15" s="626"/>
      <c r="BI15" s="626"/>
      <c r="BJ15" s="626"/>
      <c r="BK15" s="626"/>
      <c r="BL15" s="626"/>
      <c r="BM15" s="626"/>
      <c r="BN15" s="627"/>
      <c r="BO15" s="685">
        <v>8.3000000000000007</v>
      </c>
      <c r="BP15" s="685"/>
      <c r="BQ15" s="685"/>
      <c r="BR15" s="685"/>
      <c r="BS15" s="631" t="s">
        <v>236</v>
      </c>
      <c r="BT15" s="626"/>
      <c r="BU15" s="626"/>
      <c r="BV15" s="626"/>
      <c r="BW15" s="626"/>
      <c r="BX15" s="626"/>
      <c r="BY15" s="626"/>
      <c r="BZ15" s="626"/>
      <c r="CA15" s="626"/>
      <c r="CB15" s="666"/>
      <c r="CD15" s="667" t="s">
        <v>263</v>
      </c>
      <c r="CE15" s="664"/>
      <c r="CF15" s="664"/>
      <c r="CG15" s="664"/>
      <c r="CH15" s="664"/>
      <c r="CI15" s="664"/>
      <c r="CJ15" s="664"/>
      <c r="CK15" s="664"/>
      <c r="CL15" s="664"/>
      <c r="CM15" s="664"/>
      <c r="CN15" s="664"/>
      <c r="CO15" s="664"/>
      <c r="CP15" s="664"/>
      <c r="CQ15" s="665"/>
      <c r="CR15" s="623">
        <v>521170</v>
      </c>
      <c r="CS15" s="626"/>
      <c r="CT15" s="626"/>
      <c r="CU15" s="626"/>
      <c r="CV15" s="626"/>
      <c r="CW15" s="626"/>
      <c r="CX15" s="626"/>
      <c r="CY15" s="627"/>
      <c r="CZ15" s="685">
        <v>5.6</v>
      </c>
      <c r="DA15" s="685"/>
      <c r="DB15" s="685"/>
      <c r="DC15" s="685"/>
      <c r="DD15" s="631">
        <v>161558</v>
      </c>
      <c r="DE15" s="626"/>
      <c r="DF15" s="626"/>
      <c r="DG15" s="626"/>
      <c r="DH15" s="626"/>
      <c r="DI15" s="626"/>
      <c r="DJ15" s="626"/>
      <c r="DK15" s="626"/>
      <c r="DL15" s="626"/>
      <c r="DM15" s="626"/>
      <c r="DN15" s="626"/>
      <c r="DO15" s="626"/>
      <c r="DP15" s="627"/>
      <c r="DQ15" s="631">
        <v>330559</v>
      </c>
      <c r="DR15" s="626"/>
      <c r="DS15" s="626"/>
      <c r="DT15" s="626"/>
      <c r="DU15" s="626"/>
      <c r="DV15" s="626"/>
      <c r="DW15" s="626"/>
      <c r="DX15" s="626"/>
      <c r="DY15" s="626"/>
      <c r="DZ15" s="626"/>
      <c r="EA15" s="626"/>
      <c r="EB15" s="626"/>
      <c r="EC15" s="666"/>
    </row>
    <row r="16" spans="2:143" ht="11.25" customHeight="1" x14ac:dyDescent="0.15">
      <c r="B16" s="620" t="s">
        <v>264</v>
      </c>
      <c r="C16" s="621"/>
      <c r="D16" s="621"/>
      <c r="E16" s="621"/>
      <c r="F16" s="621"/>
      <c r="G16" s="621"/>
      <c r="H16" s="621"/>
      <c r="I16" s="621"/>
      <c r="J16" s="621"/>
      <c r="K16" s="621"/>
      <c r="L16" s="621"/>
      <c r="M16" s="621"/>
      <c r="N16" s="621"/>
      <c r="O16" s="621"/>
      <c r="P16" s="621"/>
      <c r="Q16" s="622"/>
      <c r="R16" s="623" t="s">
        <v>236</v>
      </c>
      <c r="S16" s="626"/>
      <c r="T16" s="626"/>
      <c r="U16" s="626"/>
      <c r="V16" s="626"/>
      <c r="W16" s="626"/>
      <c r="X16" s="626"/>
      <c r="Y16" s="627"/>
      <c r="Z16" s="685" t="s">
        <v>127</v>
      </c>
      <c r="AA16" s="685"/>
      <c r="AB16" s="685"/>
      <c r="AC16" s="685"/>
      <c r="AD16" s="686" t="s">
        <v>236</v>
      </c>
      <c r="AE16" s="686"/>
      <c r="AF16" s="686"/>
      <c r="AG16" s="686"/>
      <c r="AH16" s="686"/>
      <c r="AI16" s="686"/>
      <c r="AJ16" s="686"/>
      <c r="AK16" s="686"/>
      <c r="AL16" s="628" t="s">
        <v>236</v>
      </c>
      <c r="AM16" s="629"/>
      <c r="AN16" s="629"/>
      <c r="AO16" s="687"/>
      <c r="AP16" s="620" t="s">
        <v>265</v>
      </c>
      <c r="AQ16" s="621"/>
      <c r="AR16" s="621"/>
      <c r="AS16" s="621"/>
      <c r="AT16" s="621"/>
      <c r="AU16" s="621"/>
      <c r="AV16" s="621"/>
      <c r="AW16" s="621"/>
      <c r="AX16" s="621"/>
      <c r="AY16" s="621"/>
      <c r="AZ16" s="621"/>
      <c r="BA16" s="621"/>
      <c r="BB16" s="621"/>
      <c r="BC16" s="621"/>
      <c r="BD16" s="621"/>
      <c r="BE16" s="621"/>
      <c r="BF16" s="622"/>
      <c r="BG16" s="623" t="s">
        <v>127</v>
      </c>
      <c r="BH16" s="626"/>
      <c r="BI16" s="626"/>
      <c r="BJ16" s="626"/>
      <c r="BK16" s="626"/>
      <c r="BL16" s="626"/>
      <c r="BM16" s="626"/>
      <c r="BN16" s="627"/>
      <c r="BO16" s="685" t="s">
        <v>127</v>
      </c>
      <c r="BP16" s="685"/>
      <c r="BQ16" s="685"/>
      <c r="BR16" s="685"/>
      <c r="BS16" s="631" t="s">
        <v>127</v>
      </c>
      <c r="BT16" s="626"/>
      <c r="BU16" s="626"/>
      <c r="BV16" s="626"/>
      <c r="BW16" s="626"/>
      <c r="BX16" s="626"/>
      <c r="BY16" s="626"/>
      <c r="BZ16" s="626"/>
      <c r="CA16" s="626"/>
      <c r="CB16" s="666"/>
      <c r="CD16" s="667" t="s">
        <v>266</v>
      </c>
      <c r="CE16" s="664"/>
      <c r="CF16" s="664"/>
      <c r="CG16" s="664"/>
      <c r="CH16" s="664"/>
      <c r="CI16" s="664"/>
      <c r="CJ16" s="664"/>
      <c r="CK16" s="664"/>
      <c r="CL16" s="664"/>
      <c r="CM16" s="664"/>
      <c r="CN16" s="664"/>
      <c r="CO16" s="664"/>
      <c r="CP16" s="664"/>
      <c r="CQ16" s="665"/>
      <c r="CR16" s="623">
        <v>1194368</v>
      </c>
      <c r="CS16" s="626"/>
      <c r="CT16" s="626"/>
      <c r="CU16" s="626"/>
      <c r="CV16" s="626"/>
      <c r="CW16" s="626"/>
      <c r="CX16" s="626"/>
      <c r="CY16" s="627"/>
      <c r="CZ16" s="685">
        <v>12.8</v>
      </c>
      <c r="DA16" s="685"/>
      <c r="DB16" s="685"/>
      <c r="DC16" s="685"/>
      <c r="DD16" s="631" t="s">
        <v>127</v>
      </c>
      <c r="DE16" s="626"/>
      <c r="DF16" s="626"/>
      <c r="DG16" s="626"/>
      <c r="DH16" s="626"/>
      <c r="DI16" s="626"/>
      <c r="DJ16" s="626"/>
      <c r="DK16" s="626"/>
      <c r="DL16" s="626"/>
      <c r="DM16" s="626"/>
      <c r="DN16" s="626"/>
      <c r="DO16" s="626"/>
      <c r="DP16" s="627"/>
      <c r="DQ16" s="631">
        <v>43382</v>
      </c>
      <c r="DR16" s="626"/>
      <c r="DS16" s="626"/>
      <c r="DT16" s="626"/>
      <c r="DU16" s="626"/>
      <c r="DV16" s="626"/>
      <c r="DW16" s="626"/>
      <c r="DX16" s="626"/>
      <c r="DY16" s="626"/>
      <c r="DZ16" s="626"/>
      <c r="EA16" s="626"/>
      <c r="EB16" s="626"/>
      <c r="EC16" s="666"/>
    </row>
    <row r="17" spans="2:133" ht="11.25" customHeight="1" x14ac:dyDescent="0.15">
      <c r="B17" s="620" t="s">
        <v>267</v>
      </c>
      <c r="C17" s="621"/>
      <c r="D17" s="621"/>
      <c r="E17" s="621"/>
      <c r="F17" s="621"/>
      <c r="G17" s="621"/>
      <c r="H17" s="621"/>
      <c r="I17" s="621"/>
      <c r="J17" s="621"/>
      <c r="K17" s="621"/>
      <c r="L17" s="621"/>
      <c r="M17" s="621"/>
      <c r="N17" s="621"/>
      <c r="O17" s="621"/>
      <c r="P17" s="621"/>
      <c r="Q17" s="622"/>
      <c r="R17" s="623">
        <v>7214</v>
      </c>
      <c r="S17" s="626"/>
      <c r="T17" s="626"/>
      <c r="U17" s="626"/>
      <c r="V17" s="626"/>
      <c r="W17" s="626"/>
      <c r="X17" s="626"/>
      <c r="Y17" s="627"/>
      <c r="Z17" s="685">
        <v>0.1</v>
      </c>
      <c r="AA17" s="685"/>
      <c r="AB17" s="685"/>
      <c r="AC17" s="685"/>
      <c r="AD17" s="686">
        <v>7214</v>
      </c>
      <c r="AE17" s="686"/>
      <c r="AF17" s="686"/>
      <c r="AG17" s="686"/>
      <c r="AH17" s="686"/>
      <c r="AI17" s="686"/>
      <c r="AJ17" s="686"/>
      <c r="AK17" s="686"/>
      <c r="AL17" s="628">
        <v>0.2</v>
      </c>
      <c r="AM17" s="629"/>
      <c r="AN17" s="629"/>
      <c r="AO17" s="687"/>
      <c r="AP17" s="620" t="s">
        <v>268</v>
      </c>
      <c r="AQ17" s="621"/>
      <c r="AR17" s="621"/>
      <c r="AS17" s="621"/>
      <c r="AT17" s="621"/>
      <c r="AU17" s="621"/>
      <c r="AV17" s="621"/>
      <c r="AW17" s="621"/>
      <c r="AX17" s="621"/>
      <c r="AY17" s="621"/>
      <c r="AZ17" s="621"/>
      <c r="BA17" s="621"/>
      <c r="BB17" s="621"/>
      <c r="BC17" s="621"/>
      <c r="BD17" s="621"/>
      <c r="BE17" s="621"/>
      <c r="BF17" s="622"/>
      <c r="BG17" s="623" t="s">
        <v>236</v>
      </c>
      <c r="BH17" s="626"/>
      <c r="BI17" s="626"/>
      <c r="BJ17" s="626"/>
      <c r="BK17" s="626"/>
      <c r="BL17" s="626"/>
      <c r="BM17" s="626"/>
      <c r="BN17" s="627"/>
      <c r="BO17" s="685" t="s">
        <v>236</v>
      </c>
      <c r="BP17" s="685"/>
      <c r="BQ17" s="685"/>
      <c r="BR17" s="685"/>
      <c r="BS17" s="631" t="s">
        <v>127</v>
      </c>
      <c r="BT17" s="626"/>
      <c r="BU17" s="626"/>
      <c r="BV17" s="626"/>
      <c r="BW17" s="626"/>
      <c r="BX17" s="626"/>
      <c r="BY17" s="626"/>
      <c r="BZ17" s="626"/>
      <c r="CA17" s="626"/>
      <c r="CB17" s="666"/>
      <c r="CD17" s="667" t="s">
        <v>269</v>
      </c>
      <c r="CE17" s="664"/>
      <c r="CF17" s="664"/>
      <c r="CG17" s="664"/>
      <c r="CH17" s="664"/>
      <c r="CI17" s="664"/>
      <c r="CJ17" s="664"/>
      <c r="CK17" s="664"/>
      <c r="CL17" s="664"/>
      <c r="CM17" s="664"/>
      <c r="CN17" s="664"/>
      <c r="CO17" s="664"/>
      <c r="CP17" s="664"/>
      <c r="CQ17" s="665"/>
      <c r="CR17" s="623">
        <v>771972</v>
      </c>
      <c r="CS17" s="626"/>
      <c r="CT17" s="626"/>
      <c r="CU17" s="626"/>
      <c r="CV17" s="626"/>
      <c r="CW17" s="626"/>
      <c r="CX17" s="626"/>
      <c r="CY17" s="627"/>
      <c r="CZ17" s="685">
        <v>8.3000000000000007</v>
      </c>
      <c r="DA17" s="685"/>
      <c r="DB17" s="685"/>
      <c r="DC17" s="685"/>
      <c r="DD17" s="631" t="s">
        <v>236</v>
      </c>
      <c r="DE17" s="626"/>
      <c r="DF17" s="626"/>
      <c r="DG17" s="626"/>
      <c r="DH17" s="626"/>
      <c r="DI17" s="626"/>
      <c r="DJ17" s="626"/>
      <c r="DK17" s="626"/>
      <c r="DL17" s="626"/>
      <c r="DM17" s="626"/>
      <c r="DN17" s="626"/>
      <c r="DO17" s="626"/>
      <c r="DP17" s="627"/>
      <c r="DQ17" s="631">
        <v>771972</v>
      </c>
      <c r="DR17" s="626"/>
      <c r="DS17" s="626"/>
      <c r="DT17" s="626"/>
      <c r="DU17" s="626"/>
      <c r="DV17" s="626"/>
      <c r="DW17" s="626"/>
      <c r="DX17" s="626"/>
      <c r="DY17" s="626"/>
      <c r="DZ17" s="626"/>
      <c r="EA17" s="626"/>
      <c r="EB17" s="626"/>
      <c r="EC17" s="666"/>
    </row>
    <row r="18" spans="2:133" ht="11.25" customHeight="1" x14ac:dyDescent="0.15">
      <c r="B18" s="620" t="s">
        <v>270</v>
      </c>
      <c r="C18" s="621"/>
      <c r="D18" s="621"/>
      <c r="E18" s="621"/>
      <c r="F18" s="621"/>
      <c r="G18" s="621"/>
      <c r="H18" s="621"/>
      <c r="I18" s="621"/>
      <c r="J18" s="621"/>
      <c r="K18" s="621"/>
      <c r="L18" s="621"/>
      <c r="M18" s="621"/>
      <c r="N18" s="621"/>
      <c r="O18" s="621"/>
      <c r="P18" s="621"/>
      <c r="Q18" s="622"/>
      <c r="R18" s="623">
        <v>2415948</v>
      </c>
      <c r="S18" s="626"/>
      <c r="T18" s="626"/>
      <c r="U18" s="626"/>
      <c r="V18" s="626"/>
      <c r="W18" s="626"/>
      <c r="X18" s="626"/>
      <c r="Y18" s="627"/>
      <c r="Z18" s="685">
        <v>23.8</v>
      </c>
      <c r="AA18" s="685"/>
      <c r="AB18" s="685"/>
      <c r="AC18" s="685"/>
      <c r="AD18" s="686">
        <v>2079307</v>
      </c>
      <c r="AE18" s="686"/>
      <c r="AF18" s="686"/>
      <c r="AG18" s="686"/>
      <c r="AH18" s="686"/>
      <c r="AI18" s="686"/>
      <c r="AJ18" s="686"/>
      <c r="AK18" s="686"/>
      <c r="AL18" s="628">
        <v>62.8</v>
      </c>
      <c r="AM18" s="629"/>
      <c r="AN18" s="629"/>
      <c r="AO18" s="687"/>
      <c r="AP18" s="620" t="s">
        <v>271</v>
      </c>
      <c r="AQ18" s="621"/>
      <c r="AR18" s="621"/>
      <c r="AS18" s="621"/>
      <c r="AT18" s="621"/>
      <c r="AU18" s="621"/>
      <c r="AV18" s="621"/>
      <c r="AW18" s="621"/>
      <c r="AX18" s="621"/>
      <c r="AY18" s="621"/>
      <c r="AZ18" s="621"/>
      <c r="BA18" s="621"/>
      <c r="BB18" s="621"/>
      <c r="BC18" s="621"/>
      <c r="BD18" s="621"/>
      <c r="BE18" s="621"/>
      <c r="BF18" s="622"/>
      <c r="BG18" s="623" t="s">
        <v>236</v>
      </c>
      <c r="BH18" s="626"/>
      <c r="BI18" s="626"/>
      <c r="BJ18" s="626"/>
      <c r="BK18" s="626"/>
      <c r="BL18" s="626"/>
      <c r="BM18" s="626"/>
      <c r="BN18" s="627"/>
      <c r="BO18" s="685" t="s">
        <v>236</v>
      </c>
      <c r="BP18" s="685"/>
      <c r="BQ18" s="685"/>
      <c r="BR18" s="685"/>
      <c r="BS18" s="631" t="s">
        <v>236</v>
      </c>
      <c r="BT18" s="626"/>
      <c r="BU18" s="626"/>
      <c r="BV18" s="626"/>
      <c r="BW18" s="626"/>
      <c r="BX18" s="626"/>
      <c r="BY18" s="626"/>
      <c r="BZ18" s="626"/>
      <c r="CA18" s="626"/>
      <c r="CB18" s="666"/>
      <c r="CD18" s="667" t="s">
        <v>272</v>
      </c>
      <c r="CE18" s="664"/>
      <c r="CF18" s="664"/>
      <c r="CG18" s="664"/>
      <c r="CH18" s="664"/>
      <c r="CI18" s="664"/>
      <c r="CJ18" s="664"/>
      <c r="CK18" s="664"/>
      <c r="CL18" s="664"/>
      <c r="CM18" s="664"/>
      <c r="CN18" s="664"/>
      <c r="CO18" s="664"/>
      <c r="CP18" s="664"/>
      <c r="CQ18" s="665"/>
      <c r="CR18" s="623" t="s">
        <v>127</v>
      </c>
      <c r="CS18" s="626"/>
      <c r="CT18" s="626"/>
      <c r="CU18" s="626"/>
      <c r="CV18" s="626"/>
      <c r="CW18" s="626"/>
      <c r="CX18" s="626"/>
      <c r="CY18" s="627"/>
      <c r="CZ18" s="685" t="s">
        <v>127</v>
      </c>
      <c r="DA18" s="685"/>
      <c r="DB18" s="685"/>
      <c r="DC18" s="685"/>
      <c r="DD18" s="631" t="s">
        <v>236</v>
      </c>
      <c r="DE18" s="626"/>
      <c r="DF18" s="626"/>
      <c r="DG18" s="626"/>
      <c r="DH18" s="626"/>
      <c r="DI18" s="626"/>
      <c r="DJ18" s="626"/>
      <c r="DK18" s="626"/>
      <c r="DL18" s="626"/>
      <c r="DM18" s="626"/>
      <c r="DN18" s="626"/>
      <c r="DO18" s="626"/>
      <c r="DP18" s="627"/>
      <c r="DQ18" s="631" t="s">
        <v>236</v>
      </c>
      <c r="DR18" s="626"/>
      <c r="DS18" s="626"/>
      <c r="DT18" s="626"/>
      <c r="DU18" s="626"/>
      <c r="DV18" s="626"/>
      <c r="DW18" s="626"/>
      <c r="DX18" s="626"/>
      <c r="DY18" s="626"/>
      <c r="DZ18" s="626"/>
      <c r="EA18" s="626"/>
      <c r="EB18" s="626"/>
      <c r="EC18" s="666"/>
    </row>
    <row r="19" spans="2:133" ht="11.25" customHeight="1" x14ac:dyDescent="0.15">
      <c r="B19" s="620" t="s">
        <v>273</v>
      </c>
      <c r="C19" s="621"/>
      <c r="D19" s="621"/>
      <c r="E19" s="621"/>
      <c r="F19" s="621"/>
      <c r="G19" s="621"/>
      <c r="H19" s="621"/>
      <c r="I19" s="621"/>
      <c r="J19" s="621"/>
      <c r="K19" s="621"/>
      <c r="L19" s="621"/>
      <c r="M19" s="621"/>
      <c r="N19" s="621"/>
      <c r="O19" s="621"/>
      <c r="P19" s="621"/>
      <c r="Q19" s="622"/>
      <c r="R19" s="623">
        <v>2079307</v>
      </c>
      <c r="S19" s="626"/>
      <c r="T19" s="626"/>
      <c r="U19" s="626"/>
      <c r="V19" s="626"/>
      <c r="W19" s="626"/>
      <c r="X19" s="626"/>
      <c r="Y19" s="627"/>
      <c r="Z19" s="685">
        <v>20.5</v>
      </c>
      <c r="AA19" s="685"/>
      <c r="AB19" s="685"/>
      <c r="AC19" s="685"/>
      <c r="AD19" s="686">
        <v>2079307</v>
      </c>
      <c r="AE19" s="686"/>
      <c r="AF19" s="686"/>
      <c r="AG19" s="686"/>
      <c r="AH19" s="686"/>
      <c r="AI19" s="686"/>
      <c r="AJ19" s="686"/>
      <c r="AK19" s="686"/>
      <c r="AL19" s="628">
        <v>62.8</v>
      </c>
      <c r="AM19" s="629"/>
      <c r="AN19" s="629"/>
      <c r="AO19" s="687"/>
      <c r="AP19" s="620" t="s">
        <v>274</v>
      </c>
      <c r="AQ19" s="621"/>
      <c r="AR19" s="621"/>
      <c r="AS19" s="621"/>
      <c r="AT19" s="621"/>
      <c r="AU19" s="621"/>
      <c r="AV19" s="621"/>
      <c r="AW19" s="621"/>
      <c r="AX19" s="621"/>
      <c r="AY19" s="621"/>
      <c r="AZ19" s="621"/>
      <c r="BA19" s="621"/>
      <c r="BB19" s="621"/>
      <c r="BC19" s="621"/>
      <c r="BD19" s="621"/>
      <c r="BE19" s="621"/>
      <c r="BF19" s="622"/>
      <c r="BG19" s="623" t="s">
        <v>127</v>
      </c>
      <c r="BH19" s="626"/>
      <c r="BI19" s="626"/>
      <c r="BJ19" s="626"/>
      <c r="BK19" s="626"/>
      <c r="BL19" s="626"/>
      <c r="BM19" s="626"/>
      <c r="BN19" s="627"/>
      <c r="BO19" s="685" t="s">
        <v>127</v>
      </c>
      <c r="BP19" s="685"/>
      <c r="BQ19" s="685"/>
      <c r="BR19" s="685"/>
      <c r="BS19" s="631" t="s">
        <v>236</v>
      </c>
      <c r="BT19" s="626"/>
      <c r="BU19" s="626"/>
      <c r="BV19" s="626"/>
      <c r="BW19" s="626"/>
      <c r="BX19" s="626"/>
      <c r="BY19" s="626"/>
      <c r="BZ19" s="626"/>
      <c r="CA19" s="626"/>
      <c r="CB19" s="666"/>
      <c r="CD19" s="667" t="s">
        <v>275</v>
      </c>
      <c r="CE19" s="664"/>
      <c r="CF19" s="664"/>
      <c r="CG19" s="664"/>
      <c r="CH19" s="664"/>
      <c r="CI19" s="664"/>
      <c r="CJ19" s="664"/>
      <c r="CK19" s="664"/>
      <c r="CL19" s="664"/>
      <c r="CM19" s="664"/>
      <c r="CN19" s="664"/>
      <c r="CO19" s="664"/>
      <c r="CP19" s="664"/>
      <c r="CQ19" s="665"/>
      <c r="CR19" s="623" t="s">
        <v>236</v>
      </c>
      <c r="CS19" s="626"/>
      <c r="CT19" s="626"/>
      <c r="CU19" s="626"/>
      <c r="CV19" s="626"/>
      <c r="CW19" s="626"/>
      <c r="CX19" s="626"/>
      <c r="CY19" s="627"/>
      <c r="CZ19" s="685" t="s">
        <v>127</v>
      </c>
      <c r="DA19" s="685"/>
      <c r="DB19" s="685"/>
      <c r="DC19" s="685"/>
      <c r="DD19" s="631" t="s">
        <v>236</v>
      </c>
      <c r="DE19" s="626"/>
      <c r="DF19" s="626"/>
      <c r="DG19" s="626"/>
      <c r="DH19" s="626"/>
      <c r="DI19" s="626"/>
      <c r="DJ19" s="626"/>
      <c r="DK19" s="626"/>
      <c r="DL19" s="626"/>
      <c r="DM19" s="626"/>
      <c r="DN19" s="626"/>
      <c r="DO19" s="626"/>
      <c r="DP19" s="627"/>
      <c r="DQ19" s="631" t="s">
        <v>127</v>
      </c>
      <c r="DR19" s="626"/>
      <c r="DS19" s="626"/>
      <c r="DT19" s="626"/>
      <c r="DU19" s="626"/>
      <c r="DV19" s="626"/>
      <c r="DW19" s="626"/>
      <c r="DX19" s="626"/>
      <c r="DY19" s="626"/>
      <c r="DZ19" s="626"/>
      <c r="EA19" s="626"/>
      <c r="EB19" s="626"/>
      <c r="EC19" s="666"/>
    </row>
    <row r="20" spans="2:133" ht="11.25" customHeight="1" x14ac:dyDescent="0.15">
      <c r="B20" s="620" t="s">
        <v>276</v>
      </c>
      <c r="C20" s="621"/>
      <c r="D20" s="621"/>
      <c r="E20" s="621"/>
      <c r="F20" s="621"/>
      <c r="G20" s="621"/>
      <c r="H20" s="621"/>
      <c r="I20" s="621"/>
      <c r="J20" s="621"/>
      <c r="K20" s="621"/>
      <c r="L20" s="621"/>
      <c r="M20" s="621"/>
      <c r="N20" s="621"/>
      <c r="O20" s="621"/>
      <c r="P20" s="621"/>
      <c r="Q20" s="622"/>
      <c r="R20" s="623">
        <v>336641</v>
      </c>
      <c r="S20" s="626"/>
      <c r="T20" s="626"/>
      <c r="U20" s="626"/>
      <c r="V20" s="626"/>
      <c r="W20" s="626"/>
      <c r="X20" s="626"/>
      <c r="Y20" s="627"/>
      <c r="Z20" s="685">
        <v>3.3</v>
      </c>
      <c r="AA20" s="685"/>
      <c r="AB20" s="685"/>
      <c r="AC20" s="685"/>
      <c r="AD20" s="686" t="s">
        <v>236</v>
      </c>
      <c r="AE20" s="686"/>
      <c r="AF20" s="686"/>
      <c r="AG20" s="686"/>
      <c r="AH20" s="686"/>
      <c r="AI20" s="686"/>
      <c r="AJ20" s="686"/>
      <c r="AK20" s="686"/>
      <c r="AL20" s="628" t="s">
        <v>127</v>
      </c>
      <c r="AM20" s="629"/>
      <c r="AN20" s="629"/>
      <c r="AO20" s="687"/>
      <c r="AP20" s="620" t="s">
        <v>277</v>
      </c>
      <c r="AQ20" s="621"/>
      <c r="AR20" s="621"/>
      <c r="AS20" s="621"/>
      <c r="AT20" s="621"/>
      <c r="AU20" s="621"/>
      <c r="AV20" s="621"/>
      <c r="AW20" s="621"/>
      <c r="AX20" s="621"/>
      <c r="AY20" s="621"/>
      <c r="AZ20" s="621"/>
      <c r="BA20" s="621"/>
      <c r="BB20" s="621"/>
      <c r="BC20" s="621"/>
      <c r="BD20" s="621"/>
      <c r="BE20" s="621"/>
      <c r="BF20" s="622"/>
      <c r="BG20" s="623" t="s">
        <v>127</v>
      </c>
      <c r="BH20" s="626"/>
      <c r="BI20" s="626"/>
      <c r="BJ20" s="626"/>
      <c r="BK20" s="626"/>
      <c r="BL20" s="626"/>
      <c r="BM20" s="626"/>
      <c r="BN20" s="627"/>
      <c r="BO20" s="685" t="s">
        <v>236</v>
      </c>
      <c r="BP20" s="685"/>
      <c r="BQ20" s="685"/>
      <c r="BR20" s="685"/>
      <c r="BS20" s="631" t="s">
        <v>127</v>
      </c>
      <c r="BT20" s="626"/>
      <c r="BU20" s="626"/>
      <c r="BV20" s="626"/>
      <c r="BW20" s="626"/>
      <c r="BX20" s="626"/>
      <c r="BY20" s="626"/>
      <c r="BZ20" s="626"/>
      <c r="CA20" s="626"/>
      <c r="CB20" s="666"/>
      <c r="CD20" s="667" t="s">
        <v>278</v>
      </c>
      <c r="CE20" s="664"/>
      <c r="CF20" s="664"/>
      <c r="CG20" s="664"/>
      <c r="CH20" s="664"/>
      <c r="CI20" s="664"/>
      <c r="CJ20" s="664"/>
      <c r="CK20" s="664"/>
      <c r="CL20" s="664"/>
      <c r="CM20" s="664"/>
      <c r="CN20" s="664"/>
      <c r="CO20" s="664"/>
      <c r="CP20" s="664"/>
      <c r="CQ20" s="665"/>
      <c r="CR20" s="623">
        <v>9320131</v>
      </c>
      <c r="CS20" s="626"/>
      <c r="CT20" s="626"/>
      <c r="CU20" s="626"/>
      <c r="CV20" s="626"/>
      <c r="CW20" s="626"/>
      <c r="CX20" s="626"/>
      <c r="CY20" s="627"/>
      <c r="CZ20" s="685">
        <v>100</v>
      </c>
      <c r="DA20" s="685"/>
      <c r="DB20" s="685"/>
      <c r="DC20" s="685"/>
      <c r="DD20" s="631">
        <v>2641911</v>
      </c>
      <c r="DE20" s="626"/>
      <c r="DF20" s="626"/>
      <c r="DG20" s="626"/>
      <c r="DH20" s="626"/>
      <c r="DI20" s="626"/>
      <c r="DJ20" s="626"/>
      <c r="DK20" s="626"/>
      <c r="DL20" s="626"/>
      <c r="DM20" s="626"/>
      <c r="DN20" s="626"/>
      <c r="DO20" s="626"/>
      <c r="DP20" s="627"/>
      <c r="DQ20" s="631">
        <v>3743729</v>
      </c>
      <c r="DR20" s="626"/>
      <c r="DS20" s="626"/>
      <c r="DT20" s="626"/>
      <c r="DU20" s="626"/>
      <c r="DV20" s="626"/>
      <c r="DW20" s="626"/>
      <c r="DX20" s="626"/>
      <c r="DY20" s="626"/>
      <c r="DZ20" s="626"/>
      <c r="EA20" s="626"/>
      <c r="EB20" s="626"/>
      <c r="EC20" s="666"/>
    </row>
    <row r="21" spans="2:133" ht="11.25" customHeight="1" x14ac:dyDescent="0.15">
      <c r="B21" s="620" t="s">
        <v>279</v>
      </c>
      <c r="C21" s="621"/>
      <c r="D21" s="621"/>
      <c r="E21" s="621"/>
      <c r="F21" s="621"/>
      <c r="G21" s="621"/>
      <c r="H21" s="621"/>
      <c r="I21" s="621"/>
      <c r="J21" s="621"/>
      <c r="K21" s="621"/>
      <c r="L21" s="621"/>
      <c r="M21" s="621"/>
      <c r="N21" s="621"/>
      <c r="O21" s="621"/>
      <c r="P21" s="621"/>
      <c r="Q21" s="622"/>
      <c r="R21" s="623" t="s">
        <v>127</v>
      </c>
      <c r="S21" s="626"/>
      <c r="T21" s="626"/>
      <c r="U21" s="626"/>
      <c r="V21" s="626"/>
      <c r="W21" s="626"/>
      <c r="X21" s="626"/>
      <c r="Y21" s="627"/>
      <c r="Z21" s="685" t="s">
        <v>236</v>
      </c>
      <c r="AA21" s="685"/>
      <c r="AB21" s="685"/>
      <c r="AC21" s="685"/>
      <c r="AD21" s="686" t="s">
        <v>127</v>
      </c>
      <c r="AE21" s="686"/>
      <c r="AF21" s="686"/>
      <c r="AG21" s="686"/>
      <c r="AH21" s="686"/>
      <c r="AI21" s="686"/>
      <c r="AJ21" s="686"/>
      <c r="AK21" s="686"/>
      <c r="AL21" s="628" t="s">
        <v>127</v>
      </c>
      <c r="AM21" s="629"/>
      <c r="AN21" s="629"/>
      <c r="AO21" s="687"/>
      <c r="AP21" s="731" t="s">
        <v>280</v>
      </c>
      <c r="AQ21" s="738"/>
      <c r="AR21" s="738"/>
      <c r="AS21" s="738"/>
      <c r="AT21" s="738"/>
      <c r="AU21" s="738"/>
      <c r="AV21" s="738"/>
      <c r="AW21" s="738"/>
      <c r="AX21" s="738"/>
      <c r="AY21" s="738"/>
      <c r="AZ21" s="738"/>
      <c r="BA21" s="738"/>
      <c r="BB21" s="738"/>
      <c r="BC21" s="738"/>
      <c r="BD21" s="738"/>
      <c r="BE21" s="738"/>
      <c r="BF21" s="733"/>
      <c r="BG21" s="623" t="s">
        <v>127</v>
      </c>
      <c r="BH21" s="626"/>
      <c r="BI21" s="626"/>
      <c r="BJ21" s="626"/>
      <c r="BK21" s="626"/>
      <c r="BL21" s="626"/>
      <c r="BM21" s="626"/>
      <c r="BN21" s="627"/>
      <c r="BO21" s="685" t="s">
        <v>236</v>
      </c>
      <c r="BP21" s="685"/>
      <c r="BQ21" s="685"/>
      <c r="BR21" s="685"/>
      <c r="BS21" s="631" t="s">
        <v>236</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281</v>
      </c>
      <c r="C22" s="621"/>
      <c r="D22" s="621"/>
      <c r="E22" s="621"/>
      <c r="F22" s="621"/>
      <c r="G22" s="621"/>
      <c r="H22" s="621"/>
      <c r="I22" s="621"/>
      <c r="J22" s="621"/>
      <c r="K22" s="621"/>
      <c r="L22" s="621"/>
      <c r="M22" s="621"/>
      <c r="N22" s="621"/>
      <c r="O22" s="621"/>
      <c r="P22" s="621"/>
      <c r="Q22" s="622"/>
      <c r="R22" s="623">
        <v>3634950</v>
      </c>
      <c r="S22" s="626"/>
      <c r="T22" s="626"/>
      <c r="U22" s="626"/>
      <c r="V22" s="626"/>
      <c r="W22" s="626"/>
      <c r="X22" s="626"/>
      <c r="Y22" s="627"/>
      <c r="Z22" s="685">
        <v>35.799999999999997</v>
      </c>
      <c r="AA22" s="685"/>
      <c r="AB22" s="685"/>
      <c r="AC22" s="685"/>
      <c r="AD22" s="686">
        <v>3298309</v>
      </c>
      <c r="AE22" s="686"/>
      <c r="AF22" s="686"/>
      <c r="AG22" s="686"/>
      <c r="AH22" s="686"/>
      <c r="AI22" s="686"/>
      <c r="AJ22" s="686"/>
      <c r="AK22" s="686"/>
      <c r="AL22" s="628">
        <v>99.7</v>
      </c>
      <c r="AM22" s="629"/>
      <c r="AN22" s="629"/>
      <c r="AO22" s="687"/>
      <c r="AP22" s="731" t="s">
        <v>282</v>
      </c>
      <c r="AQ22" s="738"/>
      <c r="AR22" s="738"/>
      <c r="AS22" s="738"/>
      <c r="AT22" s="738"/>
      <c r="AU22" s="738"/>
      <c r="AV22" s="738"/>
      <c r="AW22" s="738"/>
      <c r="AX22" s="738"/>
      <c r="AY22" s="738"/>
      <c r="AZ22" s="738"/>
      <c r="BA22" s="738"/>
      <c r="BB22" s="738"/>
      <c r="BC22" s="738"/>
      <c r="BD22" s="738"/>
      <c r="BE22" s="738"/>
      <c r="BF22" s="733"/>
      <c r="BG22" s="623" t="s">
        <v>236</v>
      </c>
      <c r="BH22" s="626"/>
      <c r="BI22" s="626"/>
      <c r="BJ22" s="626"/>
      <c r="BK22" s="626"/>
      <c r="BL22" s="626"/>
      <c r="BM22" s="626"/>
      <c r="BN22" s="627"/>
      <c r="BO22" s="685" t="s">
        <v>229</v>
      </c>
      <c r="BP22" s="685"/>
      <c r="BQ22" s="685"/>
      <c r="BR22" s="685"/>
      <c r="BS22" s="631" t="s">
        <v>236</v>
      </c>
      <c r="BT22" s="626"/>
      <c r="BU22" s="626"/>
      <c r="BV22" s="626"/>
      <c r="BW22" s="626"/>
      <c r="BX22" s="626"/>
      <c r="BY22" s="626"/>
      <c r="BZ22" s="626"/>
      <c r="CA22" s="626"/>
      <c r="CB22" s="666"/>
      <c r="CD22" s="740" t="s">
        <v>283</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284</v>
      </c>
      <c r="C23" s="621"/>
      <c r="D23" s="621"/>
      <c r="E23" s="621"/>
      <c r="F23" s="621"/>
      <c r="G23" s="621"/>
      <c r="H23" s="621"/>
      <c r="I23" s="621"/>
      <c r="J23" s="621"/>
      <c r="K23" s="621"/>
      <c r="L23" s="621"/>
      <c r="M23" s="621"/>
      <c r="N23" s="621"/>
      <c r="O23" s="621"/>
      <c r="P23" s="621"/>
      <c r="Q23" s="622"/>
      <c r="R23" s="623">
        <v>958</v>
      </c>
      <c r="S23" s="626"/>
      <c r="T23" s="626"/>
      <c r="U23" s="626"/>
      <c r="V23" s="626"/>
      <c r="W23" s="626"/>
      <c r="X23" s="626"/>
      <c r="Y23" s="627"/>
      <c r="Z23" s="685">
        <v>0</v>
      </c>
      <c r="AA23" s="685"/>
      <c r="AB23" s="685"/>
      <c r="AC23" s="685"/>
      <c r="AD23" s="686">
        <v>958</v>
      </c>
      <c r="AE23" s="686"/>
      <c r="AF23" s="686"/>
      <c r="AG23" s="686"/>
      <c r="AH23" s="686"/>
      <c r="AI23" s="686"/>
      <c r="AJ23" s="686"/>
      <c r="AK23" s="686"/>
      <c r="AL23" s="628">
        <v>0</v>
      </c>
      <c r="AM23" s="629"/>
      <c r="AN23" s="629"/>
      <c r="AO23" s="687"/>
      <c r="AP23" s="731" t="s">
        <v>285</v>
      </c>
      <c r="AQ23" s="738"/>
      <c r="AR23" s="738"/>
      <c r="AS23" s="738"/>
      <c r="AT23" s="738"/>
      <c r="AU23" s="738"/>
      <c r="AV23" s="738"/>
      <c r="AW23" s="738"/>
      <c r="AX23" s="738"/>
      <c r="AY23" s="738"/>
      <c r="AZ23" s="738"/>
      <c r="BA23" s="738"/>
      <c r="BB23" s="738"/>
      <c r="BC23" s="738"/>
      <c r="BD23" s="738"/>
      <c r="BE23" s="738"/>
      <c r="BF23" s="733"/>
      <c r="BG23" s="623" t="s">
        <v>236</v>
      </c>
      <c r="BH23" s="626"/>
      <c r="BI23" s="626"/>
      <c r="BJ23" s="626"/>
      <c r="BK23" s="626"/>
      <c r="BL23" s="626"/>
      <c r="BM23" s="626"/>
      <c r="BN23" s="627"/>
      <c r="BO23" s="685" t="s">
        <v>127</v>
      </c>
      <c r="BP23" s="685"/>
      <c r="BQ23" s="685"/>
      <c r="BR23" s="685"/>
      <c r="BS23" s="631" t="s">
        <v>127</v>
      </c>
      <c r="BT23" s="626"/>
      <c r="BU23" s="626"/>
      <c r="BV23" s="626"/>
      <c r="BW23" s="626"/>
      <c r="BX23" s="626"/>
      <c r="BY23" s="626"/>
      <c r="BZ23" s="626"/>
      <c r="CA23" s="626"/>
      <c r="CB23" s="666"/>
      <c r="CD23" s="740" t="s">
        <v>223</v>
      </c>
      <c r="CE23" s="741"/>
      <c r="CF23" s="741"/>
      <c r="CG23" s="741"/>
      <c r="CH23" s="741"/>
      <c r="CI23" s="741"/>
      <c r="CJ23" s="741"/>
      <c r="CK23" s="741"/>
      <c r="CL23" s="741"/>
      <c r="CM23" s="741"/>
      <c r="CN23" s="741"/>
      <c r="CO23" s="741"/>
      <c r="CP23" s="741"/>
      <c r="CQ23" s="742"/>
      <c r="CR23" s="740" t="s">
        <v>286</v>
      </c>
      <c r="CS23" s="741"/>
      <c r="CT23" s="741"/>
      <c r="CU23" s="741"/>
      <c r="CV23" s="741"/>
      <c r="CW23" s="741"/>
      <c r="CX23" s="741"/>
      <c r="CY23" s="742"/>
      <c r="CZ23" s="740" t="s">
        <v>287</v>
      </c>
      <c r="DA23" s="741"/>
      <c r="DB23" s="741"/>
      <c r="DC23" s="742"/>
      <c r="DD23" s="740" t="s">
        <v>288</v>
      </c>
      <c r="DE23" s="741"/>
      <c r="DF23" s="741"/>
      <c r="DG23" s="741"/>
      <c r="DH23" s="741"/>
      <c r="DI23" s="741"/>
      <c r="DJ23" s="741"/>
      <c r="DK23" s="742"/>
      <c r="DL23" s="749" t="s">
        <v>289</v>
      </c>
      <c r="DM23" s="750"/>
      <c r="DN23" s="750"/>
      <c r="DO23" s="750"/>
      <c r="DP23" s="750"/>
      <c r="DQ23" s="750"/>
      <c r="DR23" s="750"/>
      <c r="DS23" s="750"/>
      <c r="DT23" s="750"/>
      <c r="DU23" s="750"/>
      <c r="DV23" s="751"/>
      <c r="DW23" s="740" t="s">
        <v>290</v>
      </c>
      <c r="DX23" s="741"/>
      <c r="DY23" s="741"/>
      <c r="DZ23" s="741"/>
      <c r="EA23" s="741"/>
      <c r="EB23" s="741"/>
      <c r="EC23" s="742"/>
    </row>
    <row r="24" spans="2:133" ht="11.25" customHeight="1" x14ac:dyDescent="0.15">
      <c r="B24" s="620" t="s">
        <v>291</v>
      </c>
      <c r="C24" s="621"/>
      <c r="D24" s="621"/>
      <c r="E24" s="621"/>
      <c r="F24" s="621"/>
      <c r="G24" s="621"/>
      <c r="H24" s="621"/>
      <c r="I24" s="621"/>
      <c r="J24" s="621"/>
      <c r="K24" s="621"/>
      <c r="L24" s="621"/>
      <c r="M24" s="621"/>
      <c r="N24" s="621"/>
      <c r="O24" s="621"/>
      <c r="P24" s="621"/>
      <c r="Q24" s="622"/>
      <c r="R24" s="623">
        <v>140771</v>
      </c>
      <c r="S24" s="626"/>
      <c r="T24" s="626"/>
      <c r="U24" s="626"/>
      <c r="V24" s="626"/>
      <c r="W24" s="626"/>
      <c r="X24" s="626"/>
      <c r="Y24" s="627"/>
      <c r="Z24" s="685">
        <v>1.4</v>
      </c>
      <c r="AA24" s="685"/>
      <c r="AB24" s="685"/>
      <c r="AC24" s="685"/>
      <c r="AD24" s="686" t="s">
        <v>127</v>
      </c>
      <c r="AE24" s="686"/>
      <c r="AF24" s="686"/>
      <c r="AG24" s="686"/>
      <c r="AH24" s="686"/>
      <c r="AI24" s="686"/>
      <c r="AJ24" s="686"/>
      <c r="AK24" s="686"/>
      <c r="AL24" s="628" t="s">
        <v>236</v>
      </c>
      <c r="AM24" s="629"/>
      <c r="AN24" s="629"/>
      <c r="AO24" s="687"/>
      <c r="AP24" s="731" t="s">
        <v>292</v>
      </c>
      <c r="AQ24" s="738"/>
      <c r="AR24" s="738"/>
      <c r="AS24" s="738"/>
      <c r="AT24" s="738"/>
      <c r="AU24" s="738"/>
      <c r="AV24" s="738"/>
      <c r="AW24" s="738"/>
      <c r="AX24" s="738"/>
      <c r="AY24" s="738"/>
      <c r="AZ24" s="738"/>
      <c r="BA24" s="738"/>
      <c r="BB24" s="738"/>
      <c r="BC24" s="738"/>
      <c r="BD24" s="738"/>
      <c r="BE24" s="738"/>
      <c r="BF24" s="733"/>
      <c r="BG24" s="623" t="s">
        <v>236</v>
      </c>
      <c r="BH24" s="626"/>
      <c r="BI24" s="626"/>
      <c r="BJ24" s="626"/>
      <c r="BK24" s="626"/>
      <c r="BL24" s="626"/>
      <c r="BM24" s="626"/>
      <c r="BN24" s="627"/>
      <c r="BO24" s="685" t="s">
        <v>236</v>
      </c>
      <c r="BP24" s="685"/>
      <c r="BQ24" s="685"/>
      <c r="BR24" s="685"/>
      <c r="BS24" s="631" t="s">
        <v>127</v>
      </c>
      <c r="BT24" s="626"/>
      <c r="BU24" s="626"/>
      <c r="BV24" s="626"/>
      <c r="BW24" s="626"/>
      <c r="BX24" s="626"/>
      <c r="BY24" s="626"/>
      <c r="BZ24" s="626"/>
      <c r="CA24" s="626"/>
      <c r="CB24" s="666"/>
      <c r="CD24" s="694" t="s">
        <v>293</v>
      </c>
      <c r="CE24" s="695"/>
      <c r="CF24" s="695"/>
      <c r="CG24" s="695"/>
      <c r="CH24" s="695"/>
      <c r="CI24" s="695"/>
      <c r="CJ24" s="695"/>
      <c r="CK24" s="695"/>
      <c r="CL24" s="695"/>
      <c r="CM24" s="695"/>
      <c r="CN24" s="695"/>
      <c r="CO24" s="695"/>
      <c r="CP24" s="695"/>
      <c r="CQ24" s="696"/>
      <c r="CR24" s="688">
        <v>2797206</v>
      </c>
      <c r="CS24" s="689"/>
      <c r="CT24" s="689"/>
      <c r="CU24" s="689"/>
      <c r="CV24" s="689"/>
      <c r="CW24" s="689"/>
      <c r="CX24" s="689"/>
      <c r="CY24" s="735"/>
      <c r="CZ24" s="736">
        <v>30</v>
      </c>
      <c r="DA24" s="705"/>
      <c r="DB24" s="705"/>
      <c r="DC24" s="739"/>
      <c r="DD24" s="734">
        <v>1882211</v>
      </c>
      <c r="DE24" s="689"/>
      <c r="DF24" s="689"/>
      <c r="DG24" s="689"/>
      <c r="DH24" s="689"/>
      <c r="DI24" s="689"/>
      <c r="DJ24" s="689"/>
      <c r="DK24" s="735"/>
      <c r="DL24" s="734">
        <v>1850808</v>
      </c>
      <c r="DM24" s="689"/>
      <c r="DN24" s="689"/>
      <c r="DO24" s="689"/>
      <c r="DP24" s="689"/>
      <c r="DQ24" s="689"/>
      <c r="DR24" s="689"/>
      <c r="DS24" s="689"/>
      <c r="DT24" s="689"/>
      <c r="DU24" s="689"/>
      <c r="DV24" s="735"/>
      <c r="DW24" s="736">
        <v>53.5</v>
      </c>
      <c r="DX24" s="705"/>
      <c r="DY24" s="705"/>
      <c r="DZ24" s="705"/>
      <c r="EA24" s="705"/>
      <c r="EB24" s="705"/>
      <c r="EC24" s="737"/>
    </row>
    <row r="25" spans="2:133" ht="11.25" customHeight="1" x14ac:dyDescent="0.15">
      <c r="B25" s="620" t="s">
        <v>294</v>
      </c>
      <c r="C25" s="621"/>
      <c r="D25" s="621"/>
      <c r="E25" s="621"/>
      <c r="F25" s="621"/>
      <c r="G25" s="621"/>
      <c r="H25" s="621"/>
      <c r="I25" s="621"/>
      <c r="J25" s="621"/>
      <c r="K25" s="621"/>
      <c r="L25" s="621"/>
      <c r="M25" s="621"/>
      <c r="N25" s="621"/>
      <c r="O25" s="621"/>
      <c r="P25" s="621"/>
      <c r="Q25" s="622"/>
      <c r="R25" s="623">
        <v>22213</v>
      </c>
      <c r="S25" s="626"/>
      <c r="T25" s="626"/>
      <c r="U25" s="626"/>
      <c r="V25" s="626"/>
      <c r="W25" s="626"/>
      <c r="X25" s="626"/>
      <c r="Y25" s="627"/>
      <c r="Z25" s="685">
        <v>0.2</v>
      </c>
      <c r="AA25" s="685"/>
      <c r="AB25" s="685"/>
      <c r="AC25" s="685"/>
      <c r="AD25" s="686">
        <v>2479</v>
      </c>
      <c r="AE25" s="686"/>
      <c r="AF25" s="686"/>
      <c r="AG25" s="686"/>
      <c r="AH25" s="686"/>
      <c r="AI25" s="686"/>
      <c r="AJ25" s="686"/>
      <c r="AK25" s="686"/>
      <c r="AL25" s="628">
        <v>0.1</v>
      </c>
      <c r="AM25" s="629"/>
      <c r="AN25" s="629"/>
      <c r="AO25" s="687"/>
      <c r="AP25" s="731" t="s">
        <v>295</v>
      </c>
      <c r="AQ25" s="738"/>
      <c r="AR25" s="738"/>
      <c r="AS25" s="738"/>
      <c r="AT25" s="738"/>
      <c r="AU25" s="738"/>
      <c r="AV25" s="738"/>
      <c r="AW25" s="738"/>
      <c r="AX25" s="738"/>
      <c r="AY25" s="738"/>
      <c r="AZ25" s="738"/>
      <c r="BA25" s="738"/>
      <c r="BB25" s="738"/>
      <c r="BC25" s="738"/>
      <c r="BD25" s="738"/>
      <c r="BE25" s="738"/>
      <c r="BF25" s="733"/>
      <c r="BG25" s="623" t="s">
        <v>236</v>
      </c>
      <c r="BH25" s="626"/>
      <c r="BI25" s="626"/>
      <c r="BJ25" s="626"/>
      <c r="BK25" s="626"/>
      <c r="BL25" s="626"/>
      <c r="BM25" s="626"/>
      <c r="BN25" s="627"/>
      <c r="BO25" s="685" t="s">
        <v>127</v>
      </c>
      <c r="BP25" s="685"/>
      <c r="BQ25" s="685"/>
      <c r="BR25" s="685"/>
      <c r="BS25" s="631" t="s">
        <v>236</v>
      </c>
      <c r="BT25" s="626"/>
      <c r="BU25" s="626"/>
      <c r="BV25" s="626"/>
      <c r="BW25" s="626"/>
      <c r="BX25" s="626"/>
      <c r="BY25" s="626"/>
      <c r="BZ25" s="626"/>
      <c r="CA25" s="626"/>
      <c r="CB25" s="666"/>
      <c r="CD25" s="667" t="s">
        <v>296</v>
      </c>
      <c r="CE25" s="664"/>
      <c r="CF25" s="664"/>
      <c r="CG25" s="664"/>
      <c r="CH25" s="664"/>
      <c r="CI25" s="664"/>
      <c r="CJ25" s="664"/>
      <c r="CK25" s="664"/>
      <c r="CL25" s="664"/>
      <c r="CM25" s="664"/>
      <c r="CN25" s="664"/>
      <c r="CO25" s="664"/>
      <c r="CP25" s="664"/>
      <c r="CQ25" s="665"/>
      <c r="CR25" s="623">
        <v>820086</v>
      </c>
      <c r="CS25" s="624"/>
      <c r="CT25" s="624"/>
      <c r="CU25" s="624"/>
      <c r="CV25" s="624"/>
      <c r="CW25" s="624"/>
      <c r="CX25" s="624"/>
      <c r="CY25" s="625"/>
      <c r="CZ25" s="628">
        <v>8.8000000000000007</v>
      </c>
      <c r="DA25" s="657"/>
      <c r="DB25" s="657"/>
      <c r="DC25" s="658"/>
      <c r="DD25" s="631">
        <v>788321</v>
      </c>
      <c r="DE25" s="624"/>
      <c r="DF25" s="624"/>
      <c r="DG25" s="624"/>
      <c r="DH25" s="624"/>
      <c r="DI25" s="624"/>
      <c r="DJ25" s="624"/>
      <c r="DK25" s="625"/>
      <c r="DL25" s="631">
        <v>759714</v>
      </c>
      <c r="DM25" s="624"/>
      <c r="DN25" s="624"/>
      <c r="DO25" s="624"/>
      <c r="DP25" s="624"/>
      <c r="DQ25" s="624"/>
      <c r="DR25" s="624"/>
      <c r="DS25" s="624"/>
      <c r="DT25" s="624"/>
      <c r="DU25" s="624"/>
      <c r="DV25" s="625"/>
      <c r="DW25" s="628">
        <v>22</v>
      </c>
      <c r="DX25" s="657"/>
      <c r="DY25" s="657"/>
      <c r="DZ25" s="657"/>
      <c r="EA25" s="657"/>
      <c r="EB25" s="657"/>
      <c r="EC25" s="659"/>
    </row>
    <row r="26" spans="2:133" ht="11.25" customHeight="1" x14ac:dyDescent="0.15">
      <c r="B26" s="620" t="s">
        <v>297</v>
      </c>
      <c r="C26" s="621"/>
      <c r="D26" s="621"/>
      <c r="E26" s="621"/>
      <c r="F26" s="621"/>
      <c r="G26" s="621"/>
      <c r="H26" s="621"/>
      <c r="I26" s="621"/>
      <c r="J26" s="621"/>
      <c r="K26" s="621"/>
      <c r="L26" s="621"/>
      <c r="M26" s="621"/>
      <c r="N26" s="621"/>
      <c r="O26" s="621"/>
      <c r="P26" s="621"/>
      <c r="Q26" s="622"/>
      <c r="R26" s="623">
        <v>8025</v>
      </c>
      <c r="S26" s="626"/>
      <c r="T26" s="626"/>
      <c r="U26" s="626"/>
      <c r="V26" s="626"/>
      <c r="W26" s="626"/>
      <c r="X26" s="626"/>
      <c r="Y26" s="627"/>
      <c r="Z26" s="685">
        <v>0.1</v>
      </c>
      <c r="AA26" s="685"/>
      <c r="AB26" s="685"/>
      <c r="AC26" s="685"/>
      <c r="AD26" s="686" t="s">
        <v>127</v>
      </c>
      <c r="AE26" s="686"/>
      <c r="AF26" s="686"/>
      <c r="AG26" s="686"/>
      <c r="AH26" s="686"/>
      <c r="AI26" s="686"/>
      <c r="AJ26" s="686"/>
      <c r="AK26" s="686"/>
      <c r="AL26" s="628" t="s">
        <v>127</v>
      </c>
      <c r="AM26" s="629"/>
      <c r="AN26" s="629"/>
      <c r="AO26" s="687"/>
      <c r="AP26" s="731" t="s">
        <v>298</v>
      </c>
      <c r="AQ26" s="732"/>
      <c r="AR26" s="732"/>
      <c r="AS26" s="732"/>
      <c r="AT26" s="732"/>
      <c r="AU26" s="732"/>
      <c r="AV26" s="732"/>
      <c r="AW26" s="732"/>
      <c r="AX26" s="732"/>
      <c r="AY26" s="732"/>
      <c r="AZ26" s="732"/>
      <c r="BA26" s="732"/>
      <c r="BB26" s="732"/>
      <c r="BC26" s="732"/>
      <c r="BD26" s="732"/>
      <c r="BE26" s="732"/>
      <c r="BF26" s="733"/>
      <c r="BG26" s="623" t="s">
        <v>236</v>
      </c>
      <c r="BH26" s="626"/>
      <c r="BI26" s="626"/>
      <c r="BJ26" s="626"/>
      <c r="BK26" s="626"/>
      <c r="BL26" s="626"/>
      <c r="BM26" s="626"/>
      <c r="BN26" s="627"/>
      <c r="BO26" s="685" t="s">
        <v>127</v>
      </c>
      <c r="BP26" s="685"/>
      <c r="BQ26" s="685"/>
      <c r="BR26" s="685"/>
      <c r="BS26" s="631" t="s">
        <v>127</v>
      </c>
      <c r="BT26" s="626"/>
      <c r="BU26" s="626"/>
      <c r="BV26" s="626"/>
      <c r="BW26" s="626"/>
      <c r="BX26" s="626"/>
      <c r="BY26" s="626"/>
      <c r="BZ26" s="626"/>
      <c r="CA26" s="626"/>
      <c r="CB26" s="666"/>
      <c r="CD26" s="667" t="s">
        <v>299</v>
      </c>
      <c r="CE26" s="664"/>
      <c r="CF26" s="664"/>
      <c r="CG26" s="664"/>
      <c r="CH26" s="664"/>
      <c r="CI26" s="664"/>
      <c r="CJ26" s="664"/>
      <c r="CK26" s="664"/>
      <c r="CL26" s="664"/>
      <c r="CM26" s="664"/>
      <c r="CN26" s="664"/>
      <c r="CO26" s="664"/>
      <c r="CP26" s="664"/>
      <c r="CQ26" s="665"/>
      <c r="CR26" s="623">
        <v>496504</v>
      </c>
      <c r="CS26" s="626"/>
      <c r="CT26" s="626"/>
      <c r="CU26" s="626"/>
      <c r="CV26" s="626"/>
      <c r="CW26" s="626"/>
      <c r="CX26" s="626"/>
      <c r="CY26" s="627"/>
      <c r="CZ26" s="628">
        <v>5.3</v>
      </c>
      <c r="DA26" s="657"/>
      <c r="DB26" s="657"/>
      <c r="DC26" s="658"/>
      <c r="DD26" s="631">
        <v>469221</v>
      </c>
      <c r="DE26" s="626"/>
      <c r="DF26" s="626"/>
      <c r="DG26" s="626"/>
      <c r="DH26" s="626"/>
      <c r="DI26" s="626"/>
      <c r="DJ26" s="626"/>
      <c r="DK26" s="627"/>
      <c r="DL26" s="631" t="s">
        <v>127</v>
      </c>
      <c r="DM26" s="626"/>
      <c r="DN26" s="626"/>
      <c r="DO26" s="626"/>
      <c r="DP26" s="626"/>
      <c r="DQ26" s="626"/>
      <c r="DR26" s="626"/>
      <c r="DS26" s="626"/>
      <c r="DT26" s="626"/>
      <c r="DU26" s="626"/>
      <c r="DV26" s="627"/>
      <c r="DW26" s="628" t="s">
        <v>236</v>
      </c>
      <c r="DX26" s="657"/>
      <c r="DY26" s="657"/>
      <c r="DZ26" s="657"/>
      <c r="EA26" s="657"/>
      <c r="EB26" s="657"/>
      <c r="EC26" s="659"/>
    </row>
    <row r="27" spans="2:133" ht="11.25" customHeight="1" x14ac:dyDescent="0.15">
      <c r="B27" s="620" t="s">
        <v>300</v>
      </c>
      <c r="C27" s="621"/>
      <c r="D27" s="621"/>
      <c r="E27" s="621"/>
      <c r="F27" s="621"/>
      <c r="G27" s="621"/>
      <c r="H27" s="621"/>
      <c r="I27" s="621"/>
      <c r="J27" s="621"/>
      <c r="K27" s="621"/>
      <c r="L27" s="621"/>
      <c r="M27" s="621"/>
      <c r="N27" s="621"/>
      <c r="O27" s="621"/>
      <c r="P27" s="621"/>
      <c r="Q27" s="622"/>
      <c r="R27" s="623">
        <v>2634386</v>
      </c>
      <c r="S27" s="626"/>
      <c r="T27" s="626"/>
      <c r="U27" s="626"/>
      <c r="V27" s="626"/>
      <c r="W27" s="626"/>
      <c r="X27" s="626"/>
      <c r="Y27" s="627"/>
      <c r="Z27" s="685">
        <v>26</v>
      </c>
      <c r="AA27" s="685"/>
      <c r="AB27" s="685"/>
      <c r="AC27" s="685"/>
      <c r="AD27" s="686" t="s">
        <v>127</v>
      </c>
      <c r="AE27" s="686"/>
      <c r="AF27" s="686"/>
      <c r="AG27" s="686"/>
      <c r="AH27" s="686"/>
      <c r="AI27" s="686"/>
      <c r="AJ27" s="686"/>
      <c r="AK27" s="686"/>
      <c r="AL27" s="628" t="s">
        <v>127</v>
      </c>
      <c r="AM27" s="629"/>
      <c r="AN27" s="629"/>
      <c r="AO27" s="687"/>
      <c r="AP27" s="620" t="s">
        <v>301</v>
      </c>
      <c r="AQ27" s="621"/>
      <c r="AR27" s="621"/>
      <c r="AS27" s="621"/>
      <c r="AT27" s="621"/>
      <c r="AU27" s="621"/>
      <c r="AV27" s="621"/>
      <c r="AW27" s="621"/>
      <c r="AX27" s="621"/>
      <c r="AY27" s="621"/>
      <c r="AZ27" s="621"/>
      <c r="BA27" s="621"/>
      <c r="BB27" s="621"/>
      <c r="BC27" s="621"/>
      <c r="BD27" s="621"/>
      <c r="BE27" s="621"/>
      <c r="BF27" s="622"/>
      <c r="BG27" s="623">
        <v>919252</v>
      </c>
      <c r="BH27" s="626"/>
      <c r="BI27" s="626"/>
      <c r="BJ27" s="626"/>
      <c r="BK27" s="626"/>
      <c r="BL27" s="626"/>
      <c r="BM27" s="626"/>
      <c r="BN27" s="627"/>
      <c r="BO27" s="685">
        <v>100</v>
      </c>
      <c r="BP27" s="685"/>
      <c r="BQ27" s="685"/>
      <c r="BR27" s="685"/>
      <c r="BS27" s="631" t="s">
        <v>236</v>
      </c>
      <c r="BT27" s="626"/>
      <c r="BU27" s="626"/>
      <c r="BV27" s="626"/>
      <c r="BW27" s="626"/>
      <c r="BX27" s="626"/>
      <c r="BY27" s="626"/>
      <c r="BZ27" s="626"/>
      <c r="CA27" s="626"/>
      <c r="CB27" s="666"/>
      <c r="CD27" s="667" t="s">
        <v>302</v>
      </c>
      <c r="CE27" s="664"/>
      <c r="CF27" s="664"/>
      <c r="CG27" s="664"/>
      <c r="CH27" s="664"/>
      <c r="CI27" s="664"/>
      <c r="CJ27" s="664"/>
      <c r="CK27" s="664"/>
      <c r="CL27" s="664"/>
      <c r="CM27" s="664"/>
      <c r="CN27" s="664"/>
      <c r="CO27" s="664"/>
      <c r="CP27" s="664"/>
      <c r="CQ27" s="665"/>
      <c r="CR27" s="623">
        <v>1205148</v>
      </c>
      <c r="CS27" s="624"/>
      <c r="CT27" s="624"/>
      <c r="CU27" s="624"/>
      <c r="CV27" s="624"/>
      <c r="CW27" s="624"/>
      <c r="CX27" s="624"/>
      <c r="CY27" s="625"/>
      <c r="CZ27" s="628">
        <v>12.9</v>
      </c>
      <c r="DA27" s="657"/>
      <c r="DB27" s="657"/>
      <c r="DC27" s="658"/>
      <c r="DD27" s="631">
        <v>321918</v>
      </c>
      <c r="DE27" s="624"/>
      <c r="DF27" s="624"/>
      <c r="DG27" s="624"/>
      <c r="DH27" s="624"/>
      <c r="DI27" s="624"/>
      <c r="DJ27" s="624"/>
      <c r="DK27" s="625"/>
      <c r="DL27" s="631">
        <v>319122</v>
      </c>
      <c r="DM27" s="624"/>
      <c r="DN27" s="624"/>
      <c r="DO27" s="624"/>
      <c r="DP27" s="624"/>
      <c r="DQ27" s="624"/>
      <c r="DR27" s="624"/>
      <c r="DS27" s="624"/>
      <c r="DT27" s="624"/>
      <c r="DU27" s="624"/>
      <c r="DV27" s="625"/>
      <c r="DW27" s="628">
        <v>9.1999999999999993</v>
      </c>
      <c r="DX27" s="657"/>
      <c r="DY27" s="657"/>
      <c r="DZ27" s="657"/>
      <c r="EA27" s="657"/>
      <c r="EB27" s="657"/>
      <c r="EC27" s="659"/>
    </row>
    <row r="28" spans="2:133" ht="11.25" customHeight="1" x14ac:dyDescent="0.15">
      <c r="B28" s="728" t="s">
        <v>303</v>
      </c>
      <c r="C28" s="729"/>
      <c r="D28" s="729"/>
      <c r="E28" s="729"/>
      <c r="F28" s="729"/>
      <c r="G28" s="729"/>
      <c r="H28" s="729"/>
      <c r="I28" s="729"/>
      <c r="J28" s="729"/>
      <c r="K28" s="729"/>
      <c r="L28" s="729"/>
      <c r="M28" s="729"/>
      <c r="N28" s="729"/>
      <c r="O28" s="729"/>
      <c r="P28" s="729"/>
      <c r="Q28" s="730"/>
      <c r="R28" s="623" t="s">
        <v>236</v>
      </c>
      <c r="S28" s="626"/>
      <c r="T28" s="626"/>
      <c r="U28" s="626"/>
      <c r="V28" s="626"/>
      <c r="W28" s="626"/>
      <c r="X28" s="626"/>
      <c r="Y28" s="627"/>
      <c r="Z28" s="685" t="s">
        <v>127</v>
      </c>
      <c r="AA28" s="685"/>
      <c r="AB28" s="685"/>
      <c r="AC28" s="685"/>
      <c r="AD28" s="686" t="s">
        <v>236</v>
      </c>
      <c r="AE28" s="686"/>
      <c r="AF28" s="686"/>
      <c r="AG28" s="686"/>
      <c r="AH28" s="686"/>
      <c r="AI28" s="686"/>
      <c r="AJ28" s="686"/>
      <c r="AK28" s="686"/>
      <c r="AL28" s="628" t="s">
        <v>236</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304</v>
      </c>
      <c r="CE28" s="664"/>
      <c r="CF28" s="664"/>
      <c r="CG28" s="664"/>
      <c r="CH28" s="664"/>
      <c r="CI28" s="664"/>
      <c r="CJ28" s="664"/>
      <c r="CK28" s="664"/>
      <c r="CL28" s="664"/>
      <c r="CM28" s="664"/>
      <c r="CN28" s="664"/>
      <c r="CO28" s="664"/>
      <c r="CP28" s="664"/>
      <c r="CQ28" s="665"/>
      <c r="CR28" s="623">
        <v>771972</v>
      </c>
      <c r="CS28" s="626"/>
      <c r="CT28" s="626"/>
      <c r="CU28" s="626"/>
      <c r="CV28" s="626"/>
      <c r="CW28" s="626"/>
      <c r="CX28" s="626"/>
      <c r="CY28" s="627"/>
      <c r="CZ28" s="628">
        <v>8.3000000000000007</v>
      </c>
      <c r="DA28" s="657"/>
      <c r="DB28" s="657"/>
      <c r="DC28" s="658"/>
      <c r="DD28" s="631">
        <v>771972</v>
      </c>
      <c r="DE28" s="626"/>
      <c r="DF28" s="626"/>
      <c r="DG28" s="626"/>
      <c r="DH28" s="626"/>
      <c r="DI28" s="626"/>
      <c r="DJ28" s="626"/>
      <c r="DK28" s="627"/>
      <c r="DL28" s="631">
        <v>771972</v>
      </c>
      <c r="DM28" s="626"/>
      <c r="DN28" s="626"/>
      <c r="DO28" s="626"/>
      <c r="DP28" s="626"/>
      <c r="DQ28" s="626"/>
      <c r="DR28" s="626"/>
      <c r="DS28" s="626"/>
      <c r="DT28" s="626"/>
      <c r="DU28" s="626"/>
      <c r="DV28" s="627"/>
      <c r="DW28" s="628">
        <v>22.3</v>
      </c>
      <c r="DX28" s="657"/>
      <c r="DY28" s="657"/>
      <c r="DZ28" s="657"/>
      <c r="EA28" s="657"/>
      <c r="EB28" s="657"/>
      <c r="EC28" s="659"/>
    </row>
    <row r="29" spans="2:133" ht="11.25" customHeight="1" x14ac:dyDescent="0.15">
      <c r="B29" s="620" t="s">
        <v>305</v>
      </c>
      <c r="C29" s="621"/>
      <c r="D29" s="621"/>
      <c r="E29" s="621"/>
      <c r="F29" s="621"/>
      <c r="G29" s="621"/>
      <c r="H29" s="621"/>
      <c r="I29" s="621"/>
      <c r="J29" s="621"/>
      <c r="K29" s="621"/>
      <c r="L29" s="621"/>
      <c r="M29" s="621"/>
      <c r="N29" s="621"/>
      <c r="O29" s="621"/>
      <c r="P29" s="621"/>
      <c r="Q29" s="622"/>
      <c r="R29" s="623">
        <v>1364790</v>
      </c>
      <c r="S29" s="626"/>
      <c r="T29" s="626"/>
      <c r="U29" s="626"/>
      <c r="V29" s="626"/>
      <c r="W29" s="626"/>
      <c r="X29" s="626"/>
      <c r="Y29" s="627"/>
      <c r="Z29" s="685">
        <v>13.5</v>
      </c>
      <c r="AA29" s="685"/>
      <c r="AB29" s="685"/>
      <c r="AC29" s="685"/>
      <c r="AD29" s="686" t="s">
        <v>236</v>
      </c>
      <c r="AE29" s="686"/>
      <c r="AF29" s="686"/>
      <c r="AG29" s="686"/>
      <c r="AH29" s="686"/>
      <c r="AI29" s="686"/>
      <c r="AJ29" s="686"/>
      <c r="AK29" s="686"/>
      <c r="AL29" s="628" t="s">
        <v>127</v>
      </c>
      <c r="AM29" s="629"/>
      <c r="AN29" s="629"/>
      <c r="AO29" s="687"/>
      <c r="AP29" s="697" t="s">
        <v>223</v>
      </c>
      <c r="AQ29" s="698"/>
      <c r="AR29" s="698"/>
      <c r="AS29" s="698"/>
      <c r="AT29" s="698"/>
      <c r="AU29" s="698"/>
      <c r="AV29" s="698"/>
      <c r="AW29" s="698"/>
      <c r="AX29" s="698"/>
      <c r="AY29" s="698"/>
      <c r="AZ29" s="698"/>
      <c r="BA29" s="698"/>
      <c r="BB29" s="698"/>
      <c r="BC29" s="698"/>
      <c r="BD29" s="698"/>
      <c r="BE29" s="698"/>
      <c r="BF29" s="699"/>
      <c r="BG29" s="697" t="s">
        <v>306</v>
      </c>
      <c r="BH29" s="725"/>
      <c r="BI29" s="725"/>
      <c r="BJ29" s="725"/>
      <c r="BK29" s="725"/>
      <c r="BL29" s="725"/>
      <c r="BM29" s="725"/>
      <c r="BN29" s="725"/>
      <c r="BO29" s="725"/>
      <c r="BP29" s="725"/>
      <c r="BQ29" s="726"/>
      <c r="BR29" s="697" t="s">
        <v>307</v>
      </c>
      <c r="BS29" s="725"/>
      <c r="BT29" s="725"/>
      <c r="BU29" s="725"/>
      <c r="BV29" s="725"/>
      <c r="BW29" s="725"/>
      <c r="BX29" s="725"/>
      <c r="BY29" s="725"/>
      <c r="BZ29" s="725"/>
      <c r="CA29" s="725"/>
      <c r="CB29" s="726"/>
      <c r="CD29" s="707" t="s">
        <v>308</v>
      </c>
      <c r="CE29" s="708"/>
      <c r="CF29" s="667" t="s">
        <v>309</v>
      </c>
      <c r="CG29" s="664"/>
      <c r="CH29" s="664"/>
      <c r="CI29" s="664"/>
      <c r="CJ29" s="664"/>
      <c r="CK29" s="664"/>
      <c r="CL29" s="664"/>
      <c r="CM29" s="664"/>
      <c r="CN29" s="664"/>
      <c r="CO29" s="664"/>
      <c r="CP29" s="664"/>
      <c r="CQ29" s="665"/>
      <c r="CR29" s="623">
        <v>771972</v>
      </c>
      <c r="CS29" s="624"/>
      <c r="CT29" s="624"/>
      <c r="CU29" s="624"/>
      <c r="CV29" s="624"/>
      <c r="CW29" s="624"/>
      <c r="CX29" s="624"/>
      <c r="CY29" s="625"/>
      <c r="CZ29" s="628">
        <v>8.3000000000000007</v>
      </c>
      <c r="DA29" s="657"/>
      <c r="DB29" s="657"/>
      <c r="DC29" s="658"/>
      <c r="DD29" s="631">
        <v>771972</v>
      </c>
      <c r="DE29" s="624"/>
      <c r="DF29" s="624"/>
      <c r="DG29" s="624"/>
      <c r="DH29" s="624"/>
      <c r="DI29" s="624"/>
      <c r="DJ29" s="624"/>
      <c r="DK29" s="625"/>
      <c r="DL29" s="631">
        <v>771972</v>
      </c>
      <c r="DM29" s="624"/>
      <c r="DN29" s="624"/>
      <c r="DO29" s="624"/>
      <c r="DP29" s="624"/>
      <c r="DQ29" s="624"/>
      <c r="DR29" s="624"/>
      <c r="DS29" s="624"/>
      <c r="DT29" s="624"/>
      <c r="DU29" s="624"/>
      <c r="DV29" s="625"/>
      <c r="DW29" s="628">
        <v>22.3</v>
      </c>
      <c r="DX29" s="657"/>
      <c r="DY29" s="657"/>
      <c r="DZ29" s="657"/>
      <c r="EA29" s="657"/>
      <c r="EB29" s="657"/>
      <c r="EC29" s="659"/>
    </row>
    <row r="30" spans="2:133" ht="11.25" customHeight="1" x14ac:dyDescent="0.15">
      <c r="B30" s="620" t="s">
        <v>310</v>
      </c>
      <c r="C30" s="621"/>
      <c r="D30" s="621"/>
      <c r="E30" s="621"/>
      <c r="F30" s="621"/>
      <c r="G30" s="621"/>
      <c r="H30" s="621"/>
      <c r="I30" s="621"/>
      <c r="J30" s="621"/>
      <c r="K30" s="621"/>
      <c r="L30" s="621"/>
      <c r="M30" s="621"/>
      <c r="N30" s="621"/>
      <c r="O30" s="621"/>
      <c r="P30" s="621"/>
      <c r="Q30" s="622"/>
      <c r="R30" s="623">
        <v>7353</v>
      </c>
      <c r="S30" s="626"/>
      <c r="T30" s="626"/>
      <c r="U30" s="626"/>
      <c r="V30" s="626"/>
      <c r="W30" s="626"/>
      <c r="X30" s="626"/>
      <c r="Y30" s="627"/>
      <c r="Z30" s="685">
        <v>0.1</v>
      </c>
      <c r="AA30" s="685"/>
      <c r="AB30" s="685"/>
      <c r="AC30" s="685"/>
      <c r="AD30" s="686">
        <v>6719</v>
      </c>
      <c r="AE30" s="686"/>
      <c r="AF30" s="686"/>
      <c r="AG30" s="686"/>
      <c r="AH30" s="686"/>
      <c r="AI30" s="686"/>
      <c r="AJ30" s="686"/>
      <c r="AK30" s="686"/>
      <c r="AL30" s="628">
        <v>0.2</v>
      </c>
      <c r="AM30" s="629"/>
      <c r="AN30" s="629"/>
      <c r="AO30" s="687"/>
      <c r="AP30" s="713" t="s">
        <v>311</v>
      </c>
      <c r="AQ30" s="714"/>
      <c r="AR30" s="714"/>
      <c r="AS30" s="714"/>
      <c r="AT30" s="719" t="s">
        <v>312</v>
      </c>
      <c r="AU30" s="230"/>
      <c r="AV30" s="230"/>
      <c r="AW30" s="230"/>
      <c r="AX30" s="722" t="s">
        <v>187</v>
      </c>
      <c r="AY30" s="723"/>
      <c r="AZ30" s="723"/>
      <c r="BA30" s="723"/>
      <c r="BB30" s="723"/>
      <c r="BC30" s="723"/>
      <c r="BD30" s="723"/>
      <c r="BE30" s="723"/>
      <c r="BF30" s="724"/>
      <c r="BG30" s="703">
        <v>98.8</v>
      </c>
      <c r="BH30" s="704"/>
      <c r="BI30" s="704"/>
      <c r="BJ30" s="704"/>
      <c r="BK30" s="704"/>
      <c r="BL30" s="704"/>
      <c r="BM30" s="705">
        <v>91.6</v>
      </c>
      <c r="BN30" s="704"/>
      <c r="BO30" s="704"/>
      <c r="BP30" s="704"/>
      <c r="BQ30" s="706"/>
      <c r="BR30" s="703">
        <v>98.8</v>
      </c>
      <c r="BS30" s="704"/>
      <c r="BT30" s="704"/>
      <c r="BU30" s="704"/>
      <c r="BV30" s="704"/>
      <c r="BW30" s="704"/>
      <c r="BX30" s="705">
        <v>90.6</v>
      </c>
      <c r="BY30" s="704"/>
      <c r="BZ30" s="704"/>
      <c r="CA30" s="704"/>
      <c r="CB30" s="706"/>
      <c r="CD30" s="709"/>
      <c r="CE30" s="710"/>
      <c r="CF30" s="667" t="s">
        <v>313</v>
      </c>
      <c r="CG30" s="664"/>
      <c r="CH30" s="664"/>
      <c r="CI30" s="664"/>
      <c r="CJ30" s="664"/>
      <c r="CK30" s="664"/>
      <c r="CL30" s="664"/>
      <c r="CM30" s="664"/>
      <c r="CN30" s="664"/>
      <c r="CO30" s="664"/>
      <c r="CP30" s="664"/>
      <c r="CQ30" s="665"/>
      <c r="CR30" s="623">
        <v>731565</v>
      </c>
      <c r="CS30" s="626"/>
      <c r="CT30" s="626"/>
      <c r="CU30" s="626"/>
      <c r="CV30" s="626"/>
      <c r="CW30" s="626"/>
      <c r="CX30" s="626"/>
      <c r="CY30" s="627"/>
      <c r="CZ30" s="628">
        <v>7.8</v>
      </c>
      <c r="DA30" s="657"/>
      <c r="DB30" s="657"/>
      <c r="DC30" s="658"/>
      <c r="DD30" s="631">
        <v>731565</v>
      </c>
      <c r="DE30" s="626"/>
      <c r="DF30" s="626"/>
      <c r="DG30" s="626"/>
      <c r="DH30" s="626"/>
      <c r="DI30" s="626"/>
      <c r="DJ30" s="626"/>
      <c r="DK30" s="627"/>
      <c r="DL30" s="631">
        <v>731565</v>
      </c>
      <c r="DM30" s="626"/>
      <c r="DN30" s="626"/>
      <c r="DO30" s="626"/>
      <c r="DP30" s="626"/>
      <c r="DQ30" s="626"/>
      <c r="DR30" s="626"/>
      <c r="DS30" s="626"/>
      <c r="DT30" s="626"/>
      <c r="DU30" s="626"/>
      <c r="DV30" s="627"/>
      <c r="DW30" s="628">
        <v>21.1</v>
      </c>
      <c r="DX30" s="657"/>
      <c r="DY30" s="657"/>
      <c r="DZ30" s="657"/>
      <c r="EA30" s="657"/>
      <c r="EB30" s="657"/>
      <c r="EC30" s="659"/>
    </row>
    <row r="31" spans="2:133" ht="11.25" customHeight="1" x14ac:dyDescent="0.15">
      <c r="B31" s="620" t="s">
        <v>314</v>
      </c>
      <c r="C31" s="621"/>
      <c r="D31" s="621"/>
      <c r="E31" s="621"/>
      <c r="F31" s="621"/>
      <c r="G31" s="621"/>
      <c r="H31" s="621"/>
      <c r="I31" s="621"/>
      <c r="J31" s="621"/>
      <c r="K31" s="621"/>
      <c r="L31" s="621"/>
      <c r="M31" s="621"/>
      <c r="N31" s="621"/>
      <c r="O31" s="621"/>
      <c r="P31" s="621"/>
      <c r="Q31" s="622"/>
      <c r="R31" s="623">
        <v>16557</v>
      </c>
      <c r="S31" s="626"/>
      <c r="T31" s="626"/>
      <c r="U31" s="626"/>
      <c r="V31" s="626"/>
      <c r="W31" s="626"/>
      <c r="X31" s="626"/>
      <c r="Y31" s="627"/>
      <c r="Z31" s="685">
        <v>0.2</v>
      </c>
      <c r="AA31" s="685"/>
      <c r="AB31" s="685"/>
      <c r="AC31" s="685"/>
      <c r="AD31" s="686" t="s">
        <v>127</v>
      </c>
      <c r="AE31" s="686"/>
      <c r="AF31" s="686"/>
      <c r="AG31" s="686"/>
      <c r="AH31" s="686"/>
      <c r="AI31" s="686"/>
      <c r="AJ31" s="686"/>
      <c r="AK31" s="686"/>
      <c r="AL31" s="628" t="s">
        <v>236</v>
      </c>
      <c r="AM31" s="629"/>
      <c r="AN31" s="629"/>
      <c r="AO31" s="687"/>
      <c r="AP31" s="715"/>
      <c r="AQ31" s="716"/>
      <c r="AR31" s="716"/>
      <c r="AS31" s="716"/>
      <c r="AT31" s="720"/>
      <c r="AU31" s="229" t="s">
        <v>315</v>
      </c>
      <c r="AV31" s="229"/>
      <c r="AW31" s="229"/>
      <c r="AX31" s="620" t="s">
        <v>316</v>
      </c>
      <c r="AY31" s="621"/>
      <c r="AZ31" s="621"/>
      <c r="BA31" s="621"/>
      <c r="BB31" s="621"/>
      <c r="BC31" s="621"/>
      <c r="BD31" s="621"/>
      <c r="BE31" s="621"/>
      <c r="BF31" s="622"/>
      <c r="BG31" s="701">
        <v>99.1</v>
      </c>
      <c r="BH31" s="624"/>
      <c r="BI31" s="624"/>
      <c r="BJ31" s="624"/>
      <c r="BK31" s="624"/>
      <c r="BL31" s="624"/>
      <c r="BM31" s="629">
        <v>96.4</v>
      </c>
      <c r="BN31" s="702"/>
      <c r="BO31" s="702"/>
      <c r="BP31" s="702"/>
      <c r="BQ31" s="663"/>
      <c r="BR31" s="701">
        <v>99.3</v>
      </c>
      <c r="BS31" s="624"/>
      <c r="BT31" s="624"/>
      <c r="BU31" s="624"/>
      <c r="BV31" s="624"/>
      <c r="BW31" s="624"/>
      <c r="BX31" s="629">
        <v>95.5</v>
      </c>
      <c r="BY31" s="702"/>
      <c r="BZ31" s="702"/>
      <c r="CA31" s="702"/>
      <c r="CB31" s="663"/>
      <c r="CD31" s="709"/>
      <c r="CE31" s="710"/>
      <c r="CF31" s="667" t="s">
        <v>317</v>
      </c>
      <c r="CG31" s="664"/>
      <c r="CH31" s="664"/>
      <c r="CI31" s="664"/>
      <c r="CJ31" s="664"/>
      <c r="CK31" s="664"/>
      <c r="CL31" s="664"/>
      <c r="CM31" s="664"/>
      <c r="CN31" s="664"/>
      <c r="CO31" s="664"/>
      <c r="CP31" s="664"/>
      <c r="CQ31" s="665"/>
      <c r="CR31" s="623">
        <v>40407</v>
      </c>
      <c r="CS31" s="624"/>
      <c r="CT31" s="624"/>
      <c r="CU31" s="624"/>
      <c r="CV31" s="624"/>
      <c r="CW31" s="624"/>
      <c r="CX31" s="624"/>
      <c r="CY31" s="625"/>
      <c r="CZ31" s="628">
        <v>0.4</v>
      </c>
      <c r="DA31" s="657"/>
      <c r="DB31" s="657"/>
      <c r="DC31" s="658"/>
      <c r="DD31" s="631">
        <v>40407</v>
      </c>
      <c r="DE31" s="624"/>
      <c r="DF31" s="624"/>
      <c r="DG31" s="624"/>
      <c r="DH31" s="624"/>
      <c r="DI31" s="624"/>
      <c r="DJ31" s="624"/>
      <c r="DK31" s="625"/>
      <c r="DL31" s="631">
        <v>40407</v>
      </c>
      <c r="DM31" s="624"/>
      <c r="DN31" s="624"/>
      <c r="DO31" s="624"/>
      <c r="DP31" s="624"/>
      <c r="DQ31" s="624"/>
      <c r="DR31" s="624"/>
      <c r="DS31" s="624"/>
      <c r="DT31" s="624"/>
      <c r="DU31" s="624"/>
      <c r="DV31" s="625"/>
      <c r="DW31" s="628">
        <v>1.2</v>
      </c>
      <c r="DX31" s="657"/>
      <c r="DY31" s="657"/>
      <c r="DZ31" s="657"/>
      <c r="EA31" s="657"/>
      <c r="EB31" s="657"/>
      <c r="EC31" s="659"/>
    </row>
    <row r="32" spans="2:133" ht="11.25" customHeight="1" x14ac:dyDescent="0.15">
      <c r="B32" s="620" t="s">
        <v>318</v>
      </c>
      <c r="C32" s="621"/>
      <c r="D32" s="621"/>
      <c r="E32" s="621"/>
      <c r="F32" s="621"/>
      <c r="G32" s="621"/>
      <c r="H32" s="621"/>
      <c r="I32" s="621"/>
      <c r="J32" s="621"/>
      <c r="K32" s="621"/>
      <c r="L32" s="621"/>
      <c r="M32" s="621"/>
      <c r="N32" s="621"/>
      <c r="O32" s="621"/>
      <c r="P32" s="621"/>
      <c r="Q32" s="622"/>
      <c r="R32" s="623">
        <v>427373</v>
      </c>
      <c r="S32" s="626"/>
      <c r="T32" s="626"/>
      <c r="U32" s="626"/>
      <c r="V32" s="626"/>
      <c r="W32" s="626"/>
      <c r="X32" s="626"/>
      <c r="Y32" s="627"/>
      <c r="Z32" s="685">
        <v>4.2</v>
      </c>
      <c r="AA32" s="685"/>
      <c r="AB32" s="685"/>
      <c r="AC32" s="685"/>
      <c r="AD32" s="686" t="s">
        <v>236</v>
      </c>
      <c r="AE32" s="686"/>
      <c r="AF32" s="686"/>
      <c r="AG32" s="686"/>
      <c r="AH32" s="686"/>
      <c r="AI32" s="686"/>
      <c r="AJ32" s="686"/>
      <c r="AK32" s="686"/>
      <c r="AL32" s="628" t="s">
        <v>236</v>
      </c>
      <c r="AM32" s="629"/>
      <c r="AN32" s="629"/>
      <c r="AO32" s="687"/>
      <c r="AP32" s="717"/>
      <c r="AQ32" s="718"/>
      <c r="AR32" s="718"/>
      <c r="AS32" s="718"/>
      <c r="AT32" s="721"/>
      <c r="AU32" s="231"/>
      <c r="AV32" s="231"/>
      <c r="AW32" s="231"/>
      <c r="AX32" s="635" t="s">
        <v>319</v>
      </c>
      <c r="AY32" s="636"/>
      <c r="AZ32" s="636"/>
      <c r="BA32" s="636"/>
      <c r="BB32" s="636"/>
      <c r="BC32" s="636"/>
      <c r="BD32" s="636"/>
      <c r="BE32" s="636"/>
      <c r="BF32" s="637"/>
      <c r="BG32" s="700">
        <v>98.4</v>
      </c>
      <c r="BH32" s="639"/>
      <c r="BI32" s="639"/>
      <c r="BJ32" s="639"/>
      <c r="BK32" s="639"/>
      <c r="BL32" s="639"/>
      <c r="BM32" s="683">
        <v>86.7</v>
      </c>
      <c r="BN32" s="639"/>
      <c r="BO32" s="639"/>
      <c r="BP32" s="639"/>
      <c r="BQ32" s="676"/>
      <c r="BR32" s="700">
        <v>98.4</v>
      </c>
      <c r="BS32" s="639"/>
      <c r="BT32" s="639"/>
      <c r="BU32" s="639"/>
      <c r="BV32" s="639"/>
      <c r="BW32" s="639"/>
      <c r="BX32" s="683">
        <v>85.9</v>
      </c>
      <c r="BY32" s="639"/>
      <c r="BZ32" s="639"/>
      <c r="CA32" s="639"/>
      <c r="CB32" s="676"/>
      <c r="CD32" s="711"/>
      <c r="CE32" s="712"/>
      <c r="CF32" s="667" t="s">
        <v>320</v>
      </c>
      <c r="CG32" s="664"/>
      <c r="CH32" s="664"/>
      <c r="CI32" s="664"/>
      <c r="CJ32" s="664"/>
      <c r="CK32" s="664"/>
      <c r="CL32" s="664"/>
      <c r="CM32" s="664"/>
      <c r="CN32" s="664"/>
      <c r="CO32" s="664"/>
      <c r="CP32" s="664"/>
      <c r="CQ32" s="665"/>
      <c r="CR32" s="623" t="s">
        <v>127</v>
      </c>
      <c r="CS32" s="626"/>
      <c r="CT32" s="626"/>
      <c r="CU32" s="626"/>
      <c r="CV32" s="626"/>
      <c r="CW32" s="626"/>
      <c r="CX32" s="626"/>
      <c r="CY32" s="627"/>
      <c r="CZ32" s="628" t="s">
        <v>236</v>
      </c>
      <c r="DA32" s="657"/>
      <c r="DB32" s="657"/>
      <c r="DC32" s="658"/>
      <c r="DD32" s="631" t="s">
        <v>236</v>
      </c>
      <c r="DE32" s="626"/>
      <c r="DF32" s="626"/>
      <c r="DG32" s="626"/>
      <c r="DH32" s="626"/>
      <c r="DI32" s="626"/>
      <c r="DJ32" s="626"/>
      <c r="DK32" s="627"/>
      <c r="DL32" s="631" t="s">
        <v>236</v>
      </c>
      <c r="DM32" s="626"/>
      <c r="DN32" s="626"/>
      <c r="DO32" s="626"/>
      <c r="DP32" s="626"/>
      <c r="DQ32" s="626"/>
      <c r="DR32" s="626"/>
      <c r="DS32" s="626"/>
      <c r="DT32" s="626"/>
      <c r="DU32" s="626"/>
      <c r="DV32" s="627"/>
      <c r="DW32" s="628" t="s">
        <v>127</v>
      </c>
      <c r="DX32" s="657"/>
      <c r="DY32" s="657"/>
      <c r="DZ32" s="657"/>
      <c r="EA32" s="657"/>
      <c r="EB32" s="657"/>
      <c r="EC32" s="659"/>
    </row>
    <row r="33" spans="2:133" ht="11.25" customHeight="1" x14ac:dyDescent="0.15">
      <c r="B33" s="620" t="s">
        <v>321</v>
      </c>
      <c r="C33" s="621"/>
      <c r="D33" s="621"/>
      <c r="E33" s="621"/>
      <c r="F33" s="621"/>
      <c r="G33" s="621"/>
      <c r="H33" s="621"/>
      <c r="I33" s="621"/>
      <c r="J33" s="621"/>
      <c r="K33" s="621"/>
      <c r="L33" s="621"/>
      <c r="M33" s="621"/>
      <c r="N33" s="621"/>
      <c r="O33" s="621"/>
      <c r="P33" s="621"/>
      <c r="Q33" s="622"/>
      <c r="R33" s="623">
        <v>393925</v>
      </c>
      <c r="S33" s="626"/>
      <c r="T33" s="626"/>
      <c r="U33" s="626"/>
      <c r="V33" s="626"/>
      <c r="W33" s="626"/>
      <c r="X33" s="626"/>
      <c r="Y33" s="627"/>
      <c r="Z33" s="685">
        <v>3.9</v>
      </c>
      <c r="AA33" s="685"/>
      <c r="AB33" s="685"/>
      <c r="AC33" s="685"/>
      <c r="AD33" s="686" t="s">
        <v>236</v>
      </c>
      <c r="AE33" s="686"/>
      <c r="AF33" s="686"/>
      <c r="AG33" s="686"/>
      <c r="AH33" s="686"/>
      <c r="AI33" s="686"/>
      <c r="AJ33" s="686"/>
      <c r="AK33" s="686"/>
      <c r="AL33" s="628" t="s">
        <v>236</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322</v>
      </c>
      <c r="CE33" s="664"/>
      <c r="CF33" s="664"/>
      <c r="CG33" s="664"/>
      <c r="CH33" s="664"/>
      <c r="CI33" s="664"/>
      <c r="CJ33" s="664"/>
      <c r="CK33" s="664"/>
      <c r="CL33" s="664"/>
      <c r="CM33" s="664"/>
      <c r="CN33" s="664"/>
      <c r="CO33" s="664"/>
      <c r="CP33" s="664"/>
      <c r="CQ33" s="665"/>
      <c r="CR33" s="623">
        <v>2686646</v>
      </c>
      <c r="CS33" s="624"/>
      <c r="CT33" s="624"/>
      <c r="CU33" s="624"/>
      <c r="CV33" s="624"/>
      <c r="CW33" s="624"/>
      <c r="CX33" s="624"/>
      <c r="CY33" s="625"/>
      <c r="CZ33" s="628">
        <v>28.8</v>
      </c>
      <c r="DA33" s="657"/>
      <c r="DB33" s="657"/>
      <c r="DC33" s="658"/>
      <c r="DD33" s="631">
        <v>1630382</v>
      </c>
      <c r="DE33" s="624"/>
      <c r="DF33" s="624"/>
      <c r="DG33" s="624"/>
      <c r="DH33" s="624"/>
      <c r="DI33" s="624"/>
      <c r="DJ33" s="624"/>
      <c r="DK33" s="625"/>
      <c r="DL33" s="631">
        <v>1198245</v>
      </c>
      <c r="DM33" s="624"/>
      <c r="DN33" s="624"/>
      <c r="DO33" s="624"/>
      <c r="DP33" s="624"/>
      <c r="DQ33" s="624"/>
      <c r="DR33" s="624"/>
      <c r="DS33" s="624"/>
      <c r="DT33" s="624"/>
      <c r="DU33" s="624"/>
      <c r="DV33" s="625"/>
      <c r="DW33" s="628">
        <v>34.6</v>
      </c>
      <c r="DX33" s="657"/>
      <c r="DY33" s="657"/>
      <c r="DZ33" s="657"/>
      <c r="EA33" s="657"/>
      <c r="EB33" s="657"/>
      <c r="EC33" s="659"/>
    </row>
    <row r="34" spans="2:133" ht="11.25" customHeight="1" x14ac:dyDescent="0.15">
      <c r="B34" s="620" t="s">
        <v>323</v>
      </c>
      <c r="C34" s="621"/>
      <c r="D34" s="621"/>
      <c r="E34" s="621"/>
      <c r="F34" s="621"/>
      <c r="G34" s="621"/>
      <c r="H34" s="621"/>
      <c r="I34" s="621"/>
      <c r="J34" s="621"/>
      <c r="K34" s="621"/>
      <c r="L34" s="621"/>
      <c r="M34" s="621"/>
      <c r="N34" s="621"/>
      <c r="O34" s="621"/>
      <c r="P34" s="621"/>
      <c r="Q34" s="622"/>
      <c r="R34" s="623">
        <v>86624</v>
      </c>
      <c r="S34" s="626"/>
      <c r="T34" s="626"/>
      <c r="U34" s="626"/>
      <c r="V34" s="626"/>
      <c r="W34" s="626"/>
      <c r="X34" s="626"/>
      <c r="Y34" s="627"/>
      <c r="Z34" s="685">
        <v>0.9</v>
      </c>
      <c r="AA34" s="685"/>
      <c r="AB34" s="685"/>
      <c r="AC34" s="685"/>
      <c r="AD34" s="686">
        <v>18</v>
      </c>
      <c r="AE34" s="686"/>
      <c r="AF34" s="686"/>
      <c r="AG34" s="686"/>
      <c r="AH34" s="686"/>
      <c r="AI34" s="686"/>
      <c r="AJ34" s="686"/>
      <c r="AK34" s="686"/>
      <c r="AL34" s="628">
        <v>0</v>
      </c>
      <c r="AM34" s="629"/>
      <c r="AN34" s="629"/>
      <c r="AO34" s="687"/>
      <c r="AP34" s="234"/>
      <c r="AQ34" s="697" t="s">
        <v>324</v>
      </c>
      <c r="AR34" s="698"/>
      <c r="AS34" s="698"/>
      <c r="AT34" s="698"/>
      <c r="AU34" s="698"/>
      <c r="AV34" s="698"/>
      <c r="AW34" s="698"/>
      <c r="AX34" s="698"/>
      <c r="AY34" s="698"/>
      <c r="AZ34" s="698"/>
      <c r="BA34" s="698"/>
      <c r="BB34" s="698"/>
      <c r="BC34" s="698"/>
      <c r="BD34" s="698"/>
      <c r="BE34" s="698"/>
      <c r="BF34" s="699"/>
      <c r="BG34" s="697" t="s">
        <v>325</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326</v>
      </c>
      <c r="CE34" s="664"/>
      <c r="CF34" s="664"/>
      <c r="CG34" s="664"/>
      <c r="CH34" s="664"/>
      <c r="CI34" s="664"/>
      <c r="CJ34" s="664"/>
      <c r="CK34" s="664"/>
      <c r="CL34" s="664"/>
      <c r="CM34" s="664"/>
      <c r="CN34" s="664"/>
      <c r="CO34" s="664"/>
      <c r="CP34" s="664"/>
      <c r="CQ34" s="665"/>
      <c r="CR34" s="623">
        <v>709567</v>
      </c>
      <c r="CS34" s="626"/>
      <c r="CT34" s="626"/>
      <c r="CU34" s="626"/>
      <c r="CV34" s="626"/>
      <c r="CW34" s="626"/>
      <c r="CX34" s="626"/>
      <c r="CY34" s="627"/>
      <c r="CZ34" s="628">
        <v>7.6</v>
      </c>
      <c r="DA34" s="657"/>
      <c r="DB34" s="657"/>
      <c r="DC34" s="658"/>
      <c r="DD34" s="631">
        <v>513992</v>
      </c>
      <c r="DE34" s="626"/>
      <c r="DF34" s="626"/>
      <c r="DG34" s="626"/>
      <c r="DH34" s="626"/>
      <c r="DI34" s="626"/>
      <c r="DJ34" s="626"/>
      <c r="DK34" s="627"/>
      <c r="DL34" s="631">
        <v>308653</v>
      </c>
      <c r="DM34" s="626"/>
      <c r="DN34" s="626"/>
      <c r="DO34" s="626"/>
      <c r="DP34" s="626"/>
      <c r="DQ34" s="626"/>
      <c r="DR34" s="626"/>
      <c r="DS34" s="626"/>
      <c r="DT34" s="626"/>
      <c r="DU34" s="626"/>
      <c r="DV34" s="627"/>
      <c r="DW34" s="628">
        <v>8.9</v>
      </c>
      <c r="DX34" s="657"/>
      <c r="DY34" s="657"/>
      <c r="DZ34" s="657"/>
      <c r="EA34" s="657"/>
      <c r="EB34" s="657"/>
      <c r="EC34" s="659"/>
    </row>
    <row r="35" spans="2:133" ht="11.25" customHeight="1" x14ac:dyDescent="0.15">
      <c r="B35" s="620" t="s">
        <v>327</v>
      </c>
      <c r="C35" s="621"/>
      <c r="D35" s="621"/>
      <c r="E35" s="621"/>
      <c r="F35" s="621"/>
      <c r="G35" s="621"/>
      <c r="H35" s="621"/>
      <c r="I35" s="621"/>
      <c r="J35" s="621"/>
      <c r="K35" s="621"/>
      <c r="L35" s="621"/>
      <c r="M35" s="621"/>
      <c r="N35" s="621"/>
      <c r="O35" s="621"/>
      <c r="P35" s="621"/>
      <c r="Q35" s="622"/>
      <c r="R35" s="623">
        <v>1401869</v>
      </c>
      <c r="S35" s="626"/>
      <c r="T35" s="626"/>
      <c r="U35" s="626"/>
      <c r="V35" s="626"/>
      <c r="W35" s="626"/>
      <c r="X35" s="626"/>
      <c r="Y35" s="627"/>
      <c r="Z35" s="685">
        <v>13.8</v>
      </c>
      <c r="AA35" s="685"/>
      <c r="AB35" s="685"/>
      <c r="AC35" s="685"/>
      <c r="AD35" s="686" t="s">
        <v>236</v>
      </c>
      <c r="AE35" s="686"/>
      <c r="AF35" s="686"/>
      <c r="AG35" s="686"/>
      <c r="AH35" s="686"/>
      <c r="AI35" s="686"/>
      <c r="AJ35" s="686"/>
      <c r="AK35" s="686"/>
      <c r="AL35" s="628" t="s">
        <v>127</v>
      </c>
      <c r="AM35" s="629"/>
      <c r="AN35" s="629"/>
      <c r="AO35" s="687"/>
      <c r="AP35" s="234"/>
      <c r="AQ35" s="691" t="s">
        <v>328</v>
      </c>
      <c r="AR35" s="692"/>
      <c r="AS35" s="692"/>
      <c r="AT35" s="692"/>
      <c r="AU35" s="692"/>
      <c r="AV35" s="692"/>
      <c r="AW35" s="692"/>
      <c r="AX35" s="692"/>
      <c r="AY35" s="693"/>
      <c r="AZ35" s="688">
        <v>620373</v>
      </c>
      <c r="BA35" s="689"/>
      <c r="BB35" s="689"/>
      <c r="BC35" s="689"/>
      <c r="BD35" s="689"/>
      <c r="BE35" s="689"/>
      <c r="BF35" s="690"/>
      <c r="BG35" s="694" t="s">
        <v>329</v>
      </c>
      <c r="BH35" s="695"/>
      <c r="BI35" s="695"/>
      <c r="BJ35" s="695"/>
      <c r="BK35" s="695"/>
      <c r="BL35" s="695"/>
      <c r="BM35" s="695"/>
      <c r="BN35" s="695"/>
      <c r="BO35" s="695"/>
      <c r="BP35" s="695"/>
      <c r="BQ35" s="695"/>
      <c r="BR35" s="695"/>
      <c r="BS35" s="695"/>
      <c r="BT35" s="695"/>
      <c r="BU35" s="696"/>
      <c r="BV35" s="688">
        <v>96636</v>
      </c>
      <c r="BW35" s="689"/>
      <c r="BX35" s="689"/>
      <c r="BY35" s="689"/>
      <c r="BZ35" s="689"/>
      <c r="CA35" s="689"/>
      <c r="CB35" s="690"/>
      <c r="CD35" s="667" t="s">
        <v>330</v>
      </c>
      <c r="CE35" s="664"/>
      <c r="CF35" s="664"/>
      <c r="CG35" s="664"/>
      <c r="CH35" s="664"/>
      <c r="CI35" s="664"/>
      <c r="CJ35" s="664"/>
      <c r="CK35" s="664"/>
      <c r="CL35" s="664"/>
      <c r="CM35" s="664"/>
      <c r="CN35" s="664"/>
      <c r="CO35" s="664"/>
      <c r="CP35" s="664"/>
      <c r="CQ35" s="665"/>
      <c r="CR35" s="623">
        <v>39646</v>
      </c>
      <c r="CS35" s="624"/>
      <c r="CT35" s="624"/>
      <c r="CU35" s="624"/>
      <c r="CV35" s="624"/>
      <c r="CW35" s="624"/>
      <c r="CX35" s="624"/>
      <c r="CY35" s="625"/>
      <c r="CZ35" s="628">
        <v>0.4</v>
      </c>
      <c r="DA35" s="657"/>
      <c r="DB35" s="657"/>
      <c r="DC35" s="658"/>
      <c r="DD35" s="631">
        <v>30730</v>
      </c>
      <c r="DE35" s="624"/>
      <c r="DF35" s="624"/>
      <c r="DG35" s="624"/>
      <c r="DH35" s="624"/>
      <c r="DI35" s="624"/>
      <c r="DJ35" s="624"/>
      <c r="DK35" s="625"/>
      <c r="DL35" s="631">
        <v>29721</v>
      </c>
      <c r="DM35" s="624"/>
      <c r="DN35" s="624"/>
      <c r="DO35" s="624"/>
      <c r="DP35" s="624"/>
      <c r="DQ35" s="624"/>
      <c r="DR35" s="624"/>
      <c r="DS35" s="624"/>
      <c r="DT35" s="624"/>
      <c r="DU35" s="624"/>
      <c r="DV35" s="625"/>
      <c r="DW35" s="628">
        <v>0.9</v>
      </c>
      <c r="DX35" s="657"/>
      <c r="DY35" s="657"/>
      <c r="DZ35" s="657"/>
      <c r="EA35" s="657"/>
      <c r="EB35" s="657"/>
      <c r="EC35" s="659"/>
    </row>
    <row r="36" spans="2:133" ht="11.25" customHeight="1" x14ac:dyDescent="0.15">
      <c r="B36" s="620" t="s">
        <v>331</v>
      </c>
      <c r="C36" s="621"/>
      <c r="D36" s="621"/>
      <c r="E36" s="621"/>
      <c r="F36" s="621"/>
      <c r="G36" s="621"/>
      <c r="H36" s="621"/>
      <c r="I36" s="621"/>
      <c r="J36" s="621"/>
      <c r="K36" s="621"/>
      <c r="L36" s="621"/>
      <c r="M36" s="621"/>
      <c r="N36" s="621"/>
      <c r="O36" s="621"/>
      <c r="P36" s="621"/>
      <c r="Q36" s="622"/>
      <c r="R36" s="623" t="s">
        <v>127</v>
      </c>
      <c r="S36" s="626"/>
      <c r="T36" s="626"/>
      <c r="U36" s="626"/>
      <c r="V36" s="626"/>
      <c r="W36" s="626"/>
      <c r="X36" s="626"/>
      <c r="Y36" s="627"/>
      <c r="Z36" s="685" t="s">
        <v>236</v>
      </c>
      <c r="AA36" s="685"/>
      <c r="AB36" s="685"/>
      <c r="AC36" s="685"/>
      <c r="AD36" s="686" t="s">
        <v>229</v>
      </c>
      <c r="AE36" s="686"/>
      <c r="AF36" s="686"/>
      <c r="AG36" s="686"/>
      <c r="AH36" s="686"/>
      <c r="AI36" s="686"/>
      <c r="AJ36" s="686"/>
      <c r="AK36" s="686"/>
      <c r="AL36" s="628" t="s">
        <v>127</v>
      </c>
      <c r="AM36" s="629"/>
      <c r="AN36" s="629"/>
      <c r="AO36" s="687"/>
      <c r="AQ36" s="660" t="s">
        <v>332</v>
      </c>
      <c r="AR36" s="661"/>
      <c r="AS36" s="661"/>
      <c r="AT36" s="661"/>
      <c r="AU36" s="661"/>
      <c r="AV36" s="661"/>
      <c r="AW36" s="661"/>
      <c r="AX36" s="661"/>
      <c r="AY36" s="662"/>
      <c r="AZ36" s="623">
        <v>1910</v>
      </c>
      <c r="BA36" s="626"/>
      <c r="BB36" s="626"/>
      <c r="BC36" s="626"/>
      <c r="BD36" s="624"/>
      <c r="BE36" s="624"/>
      <c r="BF36" s="663"/>
      <c r="BG36" s="667" t="s">
        <v>333</v>
      </c>
      <c r="BH36" s="664"/>
      <c r="BI36" s="664"/>
      <c r="BJ36" s="664"/>
      <c r="BK36" s="664"/>
      <c r="BL36" s="664"/>
      <c r="BM36" s="664"/>
      <c r="BN36" s="664"/>
      <c r="BO36" s="664"/>
      <c r="BP36" s="664"/>
      <c r="BQ36" s="664"/>
      <c r="BR36" s="664"/>
      <c r="BS36" s="664"/>
      <c r="BT36" s="664"/>
      <c r="BU36" s="665"/>
      <c r="BV36" s="623">
        <v>387196</v>
      </c>
      <c r="BW36" s="626"/>
      <c r="BX36" s="626"/>
      <c r="BY36" s="626"/>
      <c r="BZ36" s="626"/>
      <c r="CA36" s="626"/>
      <c r="CB36" s="666"/>
      <c r="CD36" s="667" t="s">
        <v>334</v>
      </c>
      <c r="CE36" s="664"/>
      <c r="CF36" s="664"/>
      <c r="CG36" s="664"/>
      <c r="CH36" s="664"/>
      <c r="CI36" s="664"/>
      <c r="CJ36" s="664"/>
      <c r="CK36" s="664"/>
      <c r="CL36" s="664"/>
      <c r="CM36" s="664"/>
      <c r="CN36" s="664"/>
      <c r="CO36" s="664"/>
      <c r="CP36" s="664"/>
      <c r="CQ36" s="665"/>
      <c r="CR36" s="623">
        <v>971663</v>
      </c>
      <c r="CS36" s="626"/>
      <c r="CT36" s="626"/>
      <c r="CU36" s="626"/>
      <c r="CV36" s="626"/>
      <c r="CW36" s="626"/>
      <c r="CX36" s="626"/>
      <c r="CY36" s="627"/>
      <c r="CZ36" s="628">
        <v>10.4</v>
      </c>
      <c r="DA36" s="657"/>
      <c r="DB36" s="657"/>
      <c r="DC36" s="658"/>
      <c r="DD36" s="631">
        <v>551706</v>
      </c>
      <c r="DE36" s="626"/>
      <c r="DF36" s="626"/>
      <c r="DG36" s="626"/>
      <c r="DH36" s="626"/>
      <c r="DI36" s="626"/>
      <c r="DJ36" s="626"/>
      <c r="DK36" s="627"/>
      <c r="DL36" s="631">
        <v>370543</v>
      </c>
      <c r="DM36" s="626"/>
      <c r="DN36" s="626"/>
      <c r="DO36" s="626"/>
      <c r="DP36" s="626"/>
      <c r="DQ36" s="626"/>
      <c r="DR36" s="626"/>
      <c r="DS36" s="626"/>
      <c r="DT36" s="626"/>
      <c r="DU36" s="626"/>
      <c r="DV36" s="627"/>
      <c r="DW36" s="628">
        <v>10.7</v>
      </c>
      <c r="DX36" s="657"/>
      <c r="DY36" s="657"/>
      <c r="DZ36" s="657"/>
      <c r="EA36" s="657"/>
      <c r="EB36" s="657"/>
      <c r="EC36" s="659"/>
    </row>
    <row r="37" spans="2:133" ht="11.25" customHeight="1" x14ac:dyDescent="0.15">
      <c r="B37" s="620" t="s">
        <v>335</v>
      </c>
      <c r="C37" s="621"/>
      <c r="D37" s="621"/>
      <c r="E37" s="621"/>
      <c r="F37" s="621"/>
      <c r="G37" s="621"/>
      <c r="H37" s="621"/>
      <c r="I37" s="621"/>
      <c r="J37" s="621"/>
      <c r="K37" s="621"/>
      <c r="L37" s="621"/>
      <c r="M37" s="621"/>
      <c r="N37" s="621"/>
      <c r="O37" s="621"/>
      <c r="P37" s="621"/>
      <c r="Q37" s="622"/>
      <c r="R37" s="623">
        <v>150769</v>
      </c>
      <c r="S37" s="626"/>
      <c r="T37" s="626"/>
      <c r="U37" s="626"/>
      <c r="V37" s="626"/>
      <c r="W37" s="626"/>
      <c r="X37" s="626"/>
      <c r="Y37" s="627"/>
      <c r="Z37" s="685">
        <v>1.5</v>
      </c>
      <c r="AA37" s="685"/>
      <c r="AB37" s="685"/>
      <c r="AC37" s="685"/>
      <c r="AD37" s="686" t="s">
        <v>127</v>
      </c>
      <c r="AE37" s="686"/>
      <c r="AF37" s="686"/>
      <c r="AG37" s="686"/>
      <c r="AH37" s="686"/>
      <c r="AI37" s="686"/>
      <c r="AJ37" s="686"/>
      <c r="AK37" s="686"/>
      <c r="AL37" s="628" t="s">
        <v>236</v>
      </c>
      <c r="AM37" s="629"/>
      <c r="AN37" s="629"/>
      <c r="AO37" s="687"/>
      <c r="AQ37" s="660" t="s">
        <v>336</v>
      </c>
      <c r="AR37" s="661"/>
      <c r="AS37" s="661"/>
      <c r="AT37" s="661"/>
      <c r="AU37" s="661"/>
      <c r="AV37" s="661"/>
      <c r="AW37" s="661"/>
      <c r="AX37" s="661"/>
      <c r="AY37" s="662"/>
      <c r="AZ37" s="623" t="s">
        <v>236</v>
      </c>
      <c r="BA37" s="626"/>
      <c r="BB37" s="626"/>
      <c r="BC37" s="626"/>
      <c r="BD37" s="624"/>
      <c r="BE37" s="624"/>
      <c r="BF37" s="663"/>
      <c r="BG37" s="667" t="s">
        <v>337</v>
      </c>
      <c r="BH37" s="664"/>
      <c r="BI37" s="664"/>
      <c r="BJ37" s="664"/>
      <c r="BK37" s="664"/>
      <c r="BL37" s="664"/>
      <c r="BM37" s="664"/>
      <c r="BN37" s="664"/>
      <c r="BO37" s="664"/>
      <c r="BP37" s="664"/>
      <c r="BQ37" s="664"/>
      <c r="BR37" s="664"/>
      <c r="BS37" s="664"/>
      <c r="BT37" s="664"/>
      <c r="BU37" s="665"/>
      <c r="BV37" s="623">
        <v>1705</v>
      </c>
      <c r="BW37" s="626"/>
      <c r="BX37" s="626"/>
      <c r="BY37" s="626"/>
      <c r="BZ37" s="626"/>
      <c r="CA37" s="626"/>
      <c r="CB37" s="666"/>
      <c r="CD37" s="667" t="s">
        <v>338</v>
      </c>
      <c r="CE37" s="664"/>
      <c r="CF37" s="664"/>
      <c r="CG37" s="664"/>
      <c r="CH37" s="664"/>
      <c r="CI37" s="664"/>
      <c r="CJ37" s="664"/>
      <c r="CK37" s="664"/>
      <c r="CL37" s="664"/>
      <c r="CM37" s="664"/>
      <c r="CN37" s="664"/>
      <c r="CO37" s="664"/>
      <c r="CP37" s="664"/>
      <c r="CQ37" s="665"/>
      <c r="CR37" s="623">
        <v>364315</v>
      </c>
      <c r="CS37" s="624"/>
      <c r="CT37" s="624"/>
      <c r="CU37" s="624"/>
      <c r="CV37" s="624"/>
      <c r="CW37" s="624"/>
      <c r="CX37" s="624"/>
      <c r="CY37" s="625"/>
      <c r="CZ37" s="628">
        <v>3.9</v>
      </c>
      <c r="DA37" s="657"/>
      <c r="DB37" s="657"/>
      <c r="DC37" s="658"/>
      <c r="DD37" s="631">
        <v>351498</v>
      </c>
      <c r="DE37" s="624"/>
      <c r="DF37" s="624"/>
      <c r="DG37" s="624"/>
      <c r="DH37" s="624"/>
      <c r="DI37" s="624"/>
      <c r="DJ37" s="624"/>
      <c r="DK37" s="625"/>
      <c r="DL37" s="631">
        <v>305331</v>
      </c>
      <c r="DM37" s="624"/>
      <c r="DN37" s="624"/>
      <c r="DO37" s="624"/>
      <c r="DP37" s="624"/>
      <c r="DQ37" s="624"/>
      <c r="DR37" s="624"/>
      <c r="DS37" s="624"/>
      <c r="DT37" s="624"/>
      <c r="DU37" s="624"/>
      <c r="DV37" s="625"/>
      <c r="DW37" s="628">
        <v>8.8000000000000007</v>
      </c>
      <c r="DX37" s="657"/>
      <c r="DY37" s="657"/>
      <c r="DZ37" s="657"/>
      <c r="EA37" s="657"/>
      <c r="EB37" s="657"/>
      <c r="EC37" s="659"/>
    </row>
    <row r="38" spans="2:133" ht="11.25" customHeight="1" x14ac:dyDescent="0.15">
      <c r="B38" s="635" t="s">
        <v>339</v>
      </c>
      <c r="C38" s="636"/>
      <c r="D38" s="636"/>
      <c r="E38" s="636"/>
      <c r="F38" s="636"/>
      <c r="G38" s="636"/>
      <c r="H38" s="636"/>
      <c r="I38" s="636"/>
      <c r="J38" s="636"/>
      <c r="K38" s="636"/>
      <c r="L38" s="636"/>
      <c r="M38" s="636"/>
      <c r="N38" s="636"/>
      <c r="O38" s="636"/>
      <c r="P38" s="636"/>
      <c r="Q38" s="637"/>
      <c r="R38" s="638">
        <v>10139794</v>
      </c>
      <c r="S38" s="675"/>
      <c r="T38" s="675"/>
      <c r="U38" s="675"/>
      <c r="V38" s="675"/>
      <c r="W38" s="675"/>
      <c r="X38" s="675"/>
      <c r="Y38" s="680"/>
      <c r="Z38" s="681">
        <v>100</v>
      </c>
      <c r="AA38" s="681"/>
      <c r="AB38" s="681"/>
      <c r="AC38" s="681"/>
      <c r="AD38" s="682">
        <v>3308483</v>
      </c>
      <c r="AE38" s="682"/>
      <c r="AF38" s="682"/>
      <c r="AG38" s="682"/>
      <c r="AH38" s="682"/>
      <c r="AI38" s="682"/>
      <c r="AJ38" s="682"/>
      <c r="AK38" s="682"/>
      <c r="AL38" s="641">
        <v>100</v>
      </c>
      <c r="AM38" s="683"/>
      <c r="AN38" s="683"/>
      <c r="AO38" s="684"/>
      <c r="AQ38" s="660" t="s">
        <v>340</v>
      </c>
      <c r="AR38" s="661"/>
      <c r="AS38" s="661"/>
      <c r="AT38" s="661"/>
      <c r="AU38" s="661"/>
      <c r="AV38" s="661"/>
      <c r="AW38" s="661"/>
      <c r="AX38" s="661"/>
      <c r="AY38" s="662"/>
      <c r="AZ38" s="623" t="s">
        <v>236</v>
      </c>
      <c r="BA38" s="626"/>
      <c r="BB38" s="626"/>
      <c r="BC38" s="626"/>
      <c r="BD38" s="624"/>
      <c r="BE38" s="624"/>
      <c r="BF38" s="663"/>
      <c r="BG38" s="667" t="s">
        <v>341</v>
      </c>
      <c r="BH38" s="664"/>
      <c r="BI38" s="664"/>
      <c r="BJ38" s="664"/>
      <c r="BK38" s="664"/>
      <c r="BL38" s="664"/>
      <c r="BM38" s="664"/>
      <c r="BN38" s="664"/>
      <c r="BO38" s="664"/>
      <c r="BP38" s="664"/>
      <c r="BQ38" s="664"/>
      <c r="BR38" s="664"/>
      <c r="BS38" s="664"/>
      <c r="BT38" s="664"/>
      <c r="BU38" s="665"/>
      <c r="BV38" s="623">
        <v>2894</v>
      </c>
      <c r="BW38" s="626"/>
      <c r="BX38" s="626"/>
      <c r="BY38" s="626"/>
      <c r="BZ38" s="626"/>
      <c r="CA38" s="626"/>
      <c r="CB38" s="666"/>
      <c r="CD38" s="667" t="s">
        <v>342</v>
      </c>
      <c r="CE38" s="664"/>
      <c r="CF38" s="664"/>
      <c r="CG38" s="664"/>
      <c r="CH38" s="664"/>
      <c r="CI38" s="664"/>
      <c r="CJ38" s="664"/>
      <c r="CK38" s="664"/>
      <c r="CL38" s="664"/>
      <c r="CM38" s="664"/>
      <c r="CN38" s="664"/>
      <c r="CO38" s="664"/>
      <c r="CP38" s="664"/>
      <c r="CQ38" s="665"/>
      <c r="CR38" s="623">
        <v>618463</v>
      </c>
      <c r="CS38" s="626"/>
      <c r="CT38" s="626"/>
      <c r="CU38" s="626"/>
      <c r="CV38" s="626"/>
      <c r="CW38" s="626"/>
      <c r="CX38" s="626"/>
      <c r="CY38" s="627"/>
      <c r="CZ38" s="628">
        <v>6.6</v>
      </c>
      <c r="DA38" s="657"/>
      <c r="DB38" s="657"/>
      <c r="DC38" s="658"/>
      <c r="DD38" s="631">
        <v>513655</v>
      </c>
      <c r="DE38" s="626"/>
      <c r="DF38" s="626"/>
      <c r="DG38" s="626"/>
      <c r="DH38" s="626"/>
      <c r="DI38" s="626"/>
      <c r="DJ38" s="626"/>
      <c r="DK38" s="627"/>
      <c r="DL38" s="631">
        <v>489328</v>
      </c>
      <c r="DM38" s="626"/>
      <c r="DN38" s="626"/>
      <c r="DO38" s="626"/>
      <c r="DP38" s="626"/>
      <c r="DQ38" s="626"/>
      <c r="DR38" s="626"/>
      <c r="DS38" s="626"/>
      <c r="DT38" s="626"/>
      <c r="DU38" s="626"/>
      <c r="DV38" s="627"/>
      <c r="DW38" s="628">
        <v>14.1</v>
      </c>
      <c r="DX38" s="657"/>
      <c r="DY38" s="657"/>
      <c r="DZ38" s="657"/>
      <c r="EA38" s="657"/>
      <c r="EB38" s="657"/>
      <c r="EC38" s="659"/>
    </row>
    <row r="39" spans="2:133" ht="11.25" customHeight="1" x14ac:dyDescent="0.15">
      <c r="AQ39" s="660" t="s">
        <v>343</v>
      </c>
      <c r="AR39" s="661"/>
      <c r="AS39" s="661"/>
      <c r="AT39" s="661"/>
      <c r="AU39" s="661"/>
      <c r="AV39" s="661"/>
      <c r="AW39" s="661"/>
      <c r="AX39" s="661"/>
      <c r="AY39" s="662"/>
      <c r="AZ39" s="623" t="s">
        <v>127</v>
      </c>
      <c r="BA39" s="626"/>
      <c r="BB39" s="626"/>
      <c r="BC39" s="626"/>
      <c r="BD39" s="624"/>
      <c r="BE39" s="624"/>
      <c r="BF39" s="663"/>
      <c r="BG39" s="668" t="s">
        <v>344</v>
      </c>
      <c r="BH39" s="669"/>
      <c r="BI39" s="669"/>
      <c r="BJ39" s="669"/>
      <c r="BK39" s="669"/>
      <c r="BL39" s="235"/>
      <c r="BM39" s="664" t="s">
        <v>345</v>
      </c>
      <c r="BN39" s="664"/>
      <c r="BO39" s="664"/>
      <c r="BP39" s="664"/>
      <c r="BQ39" s="664"/>
      <c r="BR39" s="664"/>
      <c r="BS39" s="664"/>
      <c r="BT39" s="664"/>
      <c r="BU39" s="665"/>
      <c r="BV39" s="623">
        <v>95</v>
      </c>
      <c r="BW39" s="626"/>
      <c r="BX39" s="626"/>
      <c r="BY39" s="626"/>
      <c r="BZ39" s="626"/>
      <c r="CA39" s="626"/>
      <c r="CB39" s="666"/>
      <c r="CD39" s="667" t="s">
        <v>346</v>
      </c>
      <c r="CE39" s="664"/>
      <c r="CF39" s="664"/>
      <c r="CG39" s="664"/>
      <c r="CH39" s="664"/>
      <c r="CI39" s="664"/>
      <c r="CJ39" s="664"/>
      <c r="CK39" s="664"/>
      <c r="CL39" s="664"/>
      <c r="CM39" s="664"/>
      <c r="CN39" s="664"/>
      <c r="CO39" s="664"/>
      <c r="CP39" s="664"/>
      <c r="CQ39" s="665"/>
      <c r="CR39" s="623">
        <v>347307</v>
      </c>
      <c r="CS39" s="624"/>
      <c r="CT39" s="624"/>
      <c r="CU39" s="624"/>
      <c r="CV39" s="624"/>
      <c r="CW39" s="624"/>
      <c r="CX39" s="624"/>
      <c r="CY39" s="625"/>
      <c r="CZ39" s="628">
        <v>3.7</v>
      </c>
      <c r="DA39" s="657"/>
      <c r="DB39" s="657"/>
      <c r="DC39" s="658"/>
      <c r="DD39" s="631">
        <v>20299</v>
      </c>
      <c r="DE39" s="624"/>
      <c r="DF39" s="624"/>
      <c r="DG39" s="624"/>
      <c r="DH39" s="624"/>
      <c r="DI39" s="624"/>
      <c r="DJ39" s="624"/>
      <c r="DK39" s="625"/>
      <c r="DL39" s="631" t="s">
        <v>127</v>
      </c>
      <c r="DM39" s="624"/>
      <c r="DN39" s="624"/>
      <c r="DO39" s="624"/>
      <c r="DP39" s="624"/>
      <c r="DQ39" s="624"/>
      <c r="DR39" s="624"/>
      <c r="DS39" s="624"/>
      <c r="DT39" s="624"/>
      <c r="DU39" s="624"/>
      <c r="DV39" s="625"/>
      <c r="DW39" s="628" t="s">
        <v>229</v>
      </c>
      <c r="DX39" s="657"/>
      <c r="DY39" s="657"/>
      <c r="DZ39" s="657"/>
      <c r="EA39" s="657"/>
      <c r="EB39" s="657"/>
      <c r="EC39" s="659"/>
    </row>
    <row r="40" spans="2:133" ht="11.25" customHeight="1" x14ac:dyDescent="0.15">
      <c r="AQ40" s="660" t="s">
        <v>347</v>
      </c>
      <c r="AR40" s="661"/>
      <c r="AS40" s="661"/>
      <c r="AT40" s="661"/>
      <c r="AU40" s="661"/>
      <c r="AV40" s="661"/>
      <c r="AW40" s="661"/>
      <c r="AX40" s="661"/>
      <c r="AY40" s="662"/>
      <c r="AZ40" s="623">
        <v>134346</v>
      </c>
      <c r="BA40" s="626"/>
      <c r="BB40" s="626"/>
      <c r="BC40" s="626"/>
      <c r="BD40" s="624"/>
      <c r="BE40" s="624"/>
      <c r="BF40" s="663"/>
      <c r="BG40" s="668"/>
      <c r="BH40" s="669"/>
      <c r="BI40" s="669"/>
      <c r="BJ40" s="669"/>
      <c r="BK40" s="669"/>
      <c r="BL40" s="235"/>
      <c r="BM40" s="664" t="s">
        <v>348</v>
      </c>
      <c r="BN40" s="664"/>
      <c r="BO40" s="664"/>
      <c r="BP40" s="664"/>
      <c r="BQ40" s="664"/>
      <c r="BR40" s="664"/>
      <c r="BS40" s="664"/>
      <c r="BT40" s="664"/>
      <c r="BU40" s="665"/>
      <c r="BV40" s="623" t="s">
        <v>127</v>
      </c>
      <c r="BW40" s="626"/>
      <c r="BX40" s="626"/>
      <c r="BY40" s="626"/>
      <c r="BZ40" s="626"/>
      <c r="CA40" s="626"/>
      <c r="CB40" s="666"/>
      <c r="CD40" s="667" t="s">
        <v>349</v>
      </c>
      <c r="CE40" s="664"/>
      <c r="CF40" s="664"/>
      <c r="CG40" s="664"/>
      <c r="CH40" s="664"/>
      <c r="CI40" s="664"/>
      <c r="CJ40" s="664"/>
      <c r="CK40" s="664"/>
      <c r="CL40" s="664"/>
      <c r="CM40" s="664"/>
      <c r="CN40" s="664"/>
      <c r="CO40" s="664"/>
      <c r="CP40" s="664"/>
      <c r="CQ40" s="665"/>
      <c r="CR40" s="623" t="s">
        <v>236</v>
      </c>
      <c r="CS40" s="626"/>
      <c r="CT40" s="626"/>
      <c r="CU40" s="626"/>
      <c r="CV40" s="626"/>
      <c r="CW40" s="626"/>
      <c r="CX40" s="626"/>
      <c r="CY40" s="627"/>
      <c r="CZ40" s="628" t="s">
        <v>236</v>
      </c>
      <c r="DA40" s="657"/>
      <c r="DB40" s="657"/>
      <c r="DC40" s="658"/>
      <c r="DD40" s="631" t="s">
        <v>236</v>
      </c>
      <c r="DE40" s="626"/>
      <c r="DF40" s="626"/>
      <c r="DG40" s="626"/>
      <c r="DH40" s="626"/>
      <c r="DI40" s="626"/>
      <c r="DJ40" s="626"/>
      <c r="DK40" s="627"/>
      <c r="DL40" s="631" t="s">
        <v>127</v>
      </c>
      <c r="DM40" s="626"/>
      <c r="DN40" s="626"/>
      <c r="DO40" s="626"/>
      <c r="DP40" s="626"/>
      <c r="DQ40" s="626"/>
      <c r="DR40" s="626"/>
      <c r="DS40" s="626"/>
      <c r="DT40" s="626"/>
      <c r="DU40" s="626"/>
      <c r="DV40" s="627"/>
      <c r="DW40" s="628" t="s">
        <v>127</v>
      </c>
      <c r="DX40" s="657"/>
      <c r="DY40" s="657"/>
      <c r="DZ40" s="657"/>
      <c r="EA40" s="657"/>
      <c r="EB40" s="657"/>
      <c r="EC40" s="659"/>
    </row>
    <row r="41" spans="2:133" ht="11.25" customHeight="1" x14ac:dyDescent="0.15">
      <c r="AQ41" s="672" t="s">
        <v>350</v>
      </c>
      <c r="AR41" s="673"/>
      <c r="AS41" s="673"/>
      <c r="AT41" s="673"/>
      <c r="AU41" s="673"/>
      <c r="AV41" s="673"/>
      <c r="AW41" s="673"/>
      <c r="AX41" s="673"/>
      <c r="AY41" s="674"/>
      <c r="AZ41" s="638">
        <v>484117</v>
      </c>
      <c r="BA41" s="675"/>
      <c r="BB41" s="675"/>
      <c r="BC41" s="675"/>
      <c r="BD41" s="639"/>
      <c r="BE41" s="639"/>
      <c r="BF41" s="676"/>
      <c r="BG41" s="670"/>
      <c r="BH41" s="671"/>
      <c r="BI41" s="671"/>
      <c r="BJ41" s="671"/>
      <c r="BK41" s="671"/>
      <c r="BL41" s="236"/>
      <c r="BM41" s="677" t="s">
        <v>351</v>
      </c>
      <c r="BN41" s="677"/>
      <c r="BO41" s="677"/>
      <c r="BP41" s="677"/>
      <c r="BQ41" s="677"/>
      <c r="BR41" s="677"/>
      <c r="BS41" s="677"/>
      <c r="BT41" s="677"/>
      <c r="BU41" s="678"/>
      <c r="BV41" s="638">
        <v>363</v>
      </c>
      <c r="BW41" s="675"/>
      <c r="BX41" s="675"/>
      <c r="BY41" s="675"/>
      <c r="BZ41" s="675"/>
      <c r="CA41" s="675"/>
      <c r="CB41" s="679"/>
      <c r="CD41" s="667" t="s">
        <v>352</v>
      </c>
      <c r="CE41" s="664"/>
      <c r="CF41" s="664"/>
      <c r="CG41" s="664"/>
      <c r="CH41" s="664"/>
      <c r="CI41" s="664"/>
      <c r="CJ41" s="664"/>
      <c r="CK41" s="664"/>
      <c r="CL41" s="664"/>
      <c r="CM41" s="664"/>
      <c r="CN41" s="664"/>
      <c r="CO41" s="664"/>
      <c r="CP41" s="664"/>
      <c r="CQ41" s="665"/>
      <c r="CR41" s="623" t="s">
        <v>127</v>
      </c>
      <c r="CS41" s="624"/>
      <c r="CT41" s="624"/>
      <c r="CU41" s="624"/>
      <c r="CV41" s="624"/>
      <c r="CW41" s="624"/>
      <c r="CX41" s="624"/>
      <c r="CY41" s="625"/>
      <c r="CZ41" s="628" t="s">
        <v>127</v>
      </c>
      <c r="DA41" s="657"/>
      <c r="DB41" s="657"/>
      <c r="DC41" s="658"/>
      <c r="DD41" s="631" t="s">
        <v>127</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354</v>
      </c>
      <c r="CE42" s="621"/>
      <c r="CF42" s="621"/>
      <c r="CG42" s="621"/>
      <c r="CH42" s="621"/>
      <c r="CI42" s="621"/>
      <c r="CJ42" s="621"/>
      <c r="CK42" s="621"/>
      <c r="CL42" s="621"/>
      <c r="CM42" s="621"/>
      <c r="CN42" s="621"/>
      <c r="CO42" s="621"/>
      <c r="CP42" s="621"/>
      <c r="CQ42" s="622"/>
      <c r="CR42" s="623">
        <v>3836279</v>
      </c>
      <c r="CS42" s="626"/>
      <c r="CT42" s="626"/>
      <c r="CU42" s="626"/>
      <c r="CV42" s="626"/>
      <c r="CW42" s="626"/>
      <c r="CX42" s="626"/>
      <c r="CY42" s="627"/>
      <c r="CZ42" s="628">
        <v>41.2</v>
      </c>
      <c r="DA42" s="629"/>
      <c r="DB42" s="629"/>
      <c r="DC42" s="630"/>
      <c r="DD42" s="631">
        <v>231136</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356</v>
      </c>
      <c r="CE43" s="621"/>
      <c r="CF43" s="621"/>
      <c r="CG43" s="621"/>
      <c r="CH43" s="621"/>
      <c r="CI43" s="621"/>
      <c r="CJ43" s="621"/>
      <c r="CK43" s="621"/>
      <c r="CL43" s="621"/>
      <c r="CM43" s="621"/>
      <c r="CN43" s="621"/>
      <c r="CO43" s="621"/>
      <c r="CP43" s="621"/>
      <c r="CQ43" s="622"/>
      <c r="CR43" s="623">
        <v>65134</v>
      </c>
      <c r="CS43" s="624"/>
      <c r="CT43" s="624"/>
      <c r="CU43" s="624"/>
      <c r="CV43" s="624"/>
      <c r="CW43" s="624"/>
      <c r="CX43" s="624"/>
      <c r="CY43" s="625"/>
      <c r="CZ43" s="628">
        <v>0.7</v>
      </c>
      <c r="DA43" s="657"/>
      <c r="DB43" s="657"/>
      <c r="DC43" s="658"/>
      <c r="DD43" s="631">
        <v>65134</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357</v>
      </c>
      <c r="CD44" s="651" t="s">
        <v>308</v>
      </c>
      <c r="CE44" s="652"/>
      <c r="CF44" s="620" t="s">
        <v>358</v>
      </c>
      <c r="CG44" s="621"/>
      <c r="CH44" s="621"/>
      <c r="CI44" s="621"/>
      <c r="CJ44" s="621"/>
      <c r="CK44" s="621"/>
      <c r="CL44" s="621"/>
      <c r="CM44" s="621"/>
      <c r="CN44" s="621"/>
      <c r="CO44" s="621"/>
      <c r="CP44" s="621"/>
      <c r="CQ44" s="622"/>
      <c r="CR44" s="623">
        <v>2641911</v>
      </c>
      <c r="CS44" s="626"/>
      <c r="CT44" s="626"/>
      <c r="CU44" s="626"/>
      <c r="CV44" s="626"/>
      <c r="CW44" s="626"/>
      <c r="CX44" s="626"/>
      <c r="CY44" s="627"/>
      <c r="CZ44" s="628">
        <v>28.3</v>
      </c>
      <c r="DA44" s="629"/>
      <c r="DB44" s="629"/>
      <c r="DC44" s="630"/>
      <c r="DD44" s="631">
        <v>187754</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359</v>
      </c>
      <c r="CG45" s="621"/>
      <c r="CH45" s="621"/>
      <c r="CI45" s="621"/>
      <c r="CJ45" s="621"/>
      <c r="CK45" s="621"/>
      <c r="CL45" s="621"/>
      <c r="CM45" s="621"/>
      <c r="CN45" s="621"/>
      <c r="CO45" s="621"/>
      <c r="CP45" s="621"/>
      <c r="CQ45" s="622"/>
      <c r="CR45" s="623">
        <v>2301406</v>
      </c>
      <c r="CS45" s="624"/>
      <c r="CT45" s="624"/>
      <c r="CU45" s="624"/>
      <c r="CV45" s="624"/>
      <c r="CW45" s="624"/>
      <c r="CX45" s="624"/>
      <c r="CY45" s="625"/>
      <c r="CZ45" s="628">
        <v>24.7</v>
      </c>
      <c r="DA45" s="657"/>
      <c r="DB45" s="657"/>
      <c r="DC45" s="658"/>
      <c r="DD45" s="631">
        <v>84633</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360</v>
      </c>
      <c r="CG46" s="621"/>
      <c r="CH46" s="621"/>
      <c r="CI46" s="621"/>
      <c r="CJ46" s="621"/>
      <c r="CK46" s="621"/>
      <c r="CL46" s="621"/>
      <c r="CM46" s="621"/>
      <c r="CN46" s="621"/>
      <c r="CO46" s="621"/>
      <c r="CP46" s="621"/>
      <c r="CQ46" s="622"/>
      <c r="CR46" s="623">
        <v>330156</v>
      </c>
      <c r="CS46" s="626"/>
      <c r="CT46" s="626"/>
      <c r="CU46" s="626"/>
      <c r="CV46" s="626"/>
      <c r="CW46" s="626"/>
      <c r="CX46" s="626"/>
      <c r="CY46" s="627"/>
      <c r="CZ46" s="628">
        <v>3.5</v>
      </c>
      <c r="DA46" s="629"/>
      <c r="DB46" s="629"/>
      <c r="DC46" s="630"/>
      <c r="DD46" s="631">
        <v>99372</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361</v>
      </c>
      <c r="CG47" s="621"/>
      <c r="CH47" s="621"/>
      <c r="CI47" s="621"/>
      <c r="CJ47" s="621"/>
      <c r="CK47" s="621"/>
      <c r="CL47" s="621"/>
      <c r="CM47" s="621"/>
      <c r="CN47" s="621"/>
      <c r="CO47" s="621"/>
      <c r="CP47" s="621"/>
      <c r="CQ47" s="622"/>
      <c r="CR47" s="623">
        <v>1194368</v>
      </c>
      <c r="CS47" s="624"/>
      <c r="CT47" s="624"/>
      <c r="CU47" s="624"/>
      <c r="CV47" s="624"/>
      <c r="CW47" s="624"/>
      <c r="CX47" s="624"/>
      <c r="CY47" s="625"/>
      <c r="CZ47" s="628">
        <v>12.8</v>
      </c>
      <c r="DA47" s="657"/>
      <c r="DB47" s="657"/>
      <c r="DC47" s="658"/>
      <c r="DD47" s="631">
        <v>43382</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362</v>
      </c>
      <c r="CG48" s="621"/>
      <c r="CH48" s="621"/>
      <c r="CI48" s="621"/>
      <c r="CJ48" s="621"/>
      <c r="CK48" s="621"/>
      <c r="CL48" s="621"/>
      <c r="CM48" s="621"/>
      <c r="CN48" s="621"/>
      <c r="CO48" s="621"/>
      <c r="CP48" s="621"/>
      <c r="CQ48" s="622"/>
      <c r="CR48" s="623" t="s">
        <v>127</v>
      </c>
      <c r="CS48" s="626"/>
      <c r="CT48" s="626"/>
      <c r="CU48" s="626"/>
      <c r="CV48" s="626"/>
      <c r="CW48" s="626"/>
      <c r="CX48" s="626"/>
      <c r="CY48" s="627"/>
      <c r="CZ48" s="628" t="s">
        <v>127</v>
      </c>
      <c r="DA48" s="629"/>
      <c r="DB48" s="629"/>
      <c r="DC48" s="630"/>
      <c r="DD48" s="631" t="s">
        <v>236</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363</v>
      </c>
      <c r="CE49" s="636"/>
      <c r="CF49" s="636"/>
      <c r="CG49" s="636"/>
      <c r="CH49" s="636"/>
      <c r="CI49" s="636"/>
      <c r="CJ49" s="636"/>
      <c r="CK49" s="636"/>
      <c r="CL49" s="636"/>
      <c r="CM49" s="636"/>
      <c r="CN49" s="636"/>
      <c r="CO49" s="636"/>
      <c r="CP49" s="636"/>
      <c r="CQ49" s="637"/>
      <c r="CR49" s="638">
        <v>9320131</v>
      </c>
      <c r="CS49" s="639"/>
      <c r="CT49" s="639"/>
      <c r="CU49" s="639"/>
      <c r="CV49" s="639"/>
      <c r="CW49" s="639"/>
      <c r="CX49" s="639"/>
      <c r="CY49" s="640"/>
      <c r="CZ49" s="641">
        <v>100</v>
      </c>
      <c r="DA49" s="642"/>
      <c r="DB49" s="642"/>
      <c r="DC49" s="643"/>
      <c r="DD49" s="644">
        <v>3743729</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rHgE2t/jO+metx7qxQLDu3zrhghZ/ipyNfRaqjAblTch2OzUMJBLR/EvwHRUU1/cGi/a9FFCqRYj5wrCtKfTkg==" saltValue="1EydRCngViWCg7kDL6A2A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64" zoomScale="70" zoomScaleNormal="25" zoomScaleSheetLayoutView="70" workbookViewId="0">
      <selection activeCell="AZ74" sqref="AZ74:BD74"/>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365</v>
      </c>
      <c r="DK2" s="1162"/>
      <c r="DL2" s="1162"/>
      <c r="DM2" s="1162"/>
      <c r="DN2" s="1162"/>
      <c r="DO2" s="1163"/>
      <c r="DP2" s="249"/>
      <c r="DQ2" s="1161" t="s">
        <v>366</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367</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369</v>
      </c>
      <c r="B5" s="1047"/>
      <c r="C5" s="1047"/>
      <c r="D5" s="1047"/>
      <c r="E5" s="1047"/>
      <c r="F5" s="1047"/>
      <c r="G5" s="1047"/>
      <c r="H5" s="1047"/>
      <c r="I5" s="1047"/>
      <c r="J5" s="1047"/>
      <c r="K5" s="1047"/>
      <c r="L5" s="1047"/>
      <c r="M5" s="1047"/>
      <c r="N5" s="1047"/>
      <c r="O5" s="1047"/>
      <c r="P5" s="1048"/>
      <c r="Q5" s="1052" t="s">
        <v>370</v>
      </c>
      <c r="R5" s="1053"/>
      <c r="S5" s="1053"/>
      <c r="T5" s="1053"/>
      <c r="U5" s="1054"/>
      <c r="V5" s="1052" t="s">
        <v>371</v>
      </c>
      <c r="W5" s="1053"/>
      <c r="X5" s="1053"/>
      <c r="Y5" s="1053"/>
      <c r="Z5" s="1054"/>
      <c r="AA5" s="1052" t="s">
        <v>372</v>
      </c>
      <c r="AB5" s="1053"/>
      <c r="AC5" s="1053"/>
      <c r="AD5" s="1053"/>
      <c r="AE5" s="1053"/>
      <c r="AF5" s="1164" t="s">
        <v>373</v>
      </c>
      <c r="AG5" s="1053"/>
      <c r="AH5" s="1053"/>
      <c r="AI5" s="1053"/>
      <c r="AJ5" s="1068"/>
      <c r="AK5" s="1053" t="s">
        <v>374</v>
      </c>
      <c r="AL5" s="1053"/>
      <c r="AM5" s="1053"/>
      <c r="AN5" s="1053"/>
      <c r="AO5" s="1054"/>
      <c r="AP5" s="1052" t="s">
        <v>375</v>
      </c>
      <c r="AQ5" s="1053"/>
      <c r="AR5" s="1053"/>
      <c r="AS5" s="1053"/>
      <c r="AT5" s="1054"/>
      <c r="AU5" s="1052" t="s">
        <v>376</v>
      </c>
      <c r="AV5" s="1053"/>
      <c r="AW5" s="1053"/>
      <c r="AX5" s="1053"/>
      <c r="AY5" s="1068"/>
      <c r="AZ5" s="256"/>
      <c r="BA5" s="256"/>
      <c r="BB5" s="256"/>
      <c r="BC5" s="256"/>
      <c r="BD5" s="256"/>
      <c r="BE5" s="257"/>
      <c r="BF5" s="257"/>
      <c r="BG5" s="257"/>
      <c r="BH5" s="257"/>
      <c r="BI5" s="257"/>
      <c r="BJ5" s="257"/>
      <c r="BK5" s="257"/>
      <c r="BL5" s="257"/>
      <c r="BM5" s="257"/>
      <c r="BN5" s="257"/>
      <c r="BO5" s="257"/>
      <c r="BP5" s="257"/>
      <c r="BQ5" s="1046" t="s">
        <v>377</v>
      </c>
      <c r="BR5" s="1047"/>
      <c r="BS5" s="1047"/>
      <c r="BT5" s="1047"/>
      <c r="BU5" s="1047"/>
      <c r="BV5" s="1047"/>
      <c r="BW5" s="1047"/>
      <c r="BX5" s="1047"/>
      <c r="BY5" s="1047"/>
      <c r="BZ5" s="1047"/>
      <c r="CA5" s="1047"/>
      <c r="CB5" s="1047"/>
      <c r="CC5" s="1047"/>
      <c r="CD5" s="1047"/>
      <c r="CE5" s="1047"/>
      <c r="CF5" s="1047"/>
      <c r="CG5" s="1048"/>
      <c r="CH5" s="1052" t="s">
        <v>378</v>
      </c>
      <c r="CI5" s="1053"/>
      <c r="CJ5" s="1053"/>
      <c r="CK5" s="1053"/>
      <c r="CL5" s="1054"/>
      <c r="CM5" s="1052" t="s">
        <v>379</v>
      </c>
      <c r="CN5" s="1053"/>
      <c r="CO5" s="1053"/>
      <c r="CP5" s="1053"/>
      <c r="CQ5" s="1054"/>
      <c r="CR5" s="1052" t="s">
        <v>380</v>
      </c>
      <c r="CS5" s="1053"/>
      <c r="CT5" s="1053"/>
      <c r="CU5" s="1053"/>
      <c r="CV5" s="1054"/>
      <c r="CW5" s="1052" t="s">
        <v>381</v>
      </c>
      <c r="CX5" s="1053"/>
      <c r="CY5" s="1053"/>
      <c r="CZ5" s="1053"/>
      <c r="DA5" s="1054"/>
      <c r="DB5" s="1052" t="s">
        <v>382</v>
      </c>
      <c r="DC5" s="1053"/>
      <c r="DD5" s="1053"/>
      <c r="DE5" s="1053"/>
      <c r="DF5" s="1054"/>
      <c r="DG5" s="1149" t="s">
        <v>383</v>
      </c>
      <c r="DH5" s="1150"/>
      <c r="DI5" s="1150"/>
      <c r="DJ5" s="1150"/>
      <c r="DK5" s="1151"/>
      <c r="DL5" s="1149" t="s">
        <v>384</v>
      </c>
      <c r="DM5" s="1150"/>
      <c r="DN5" s="1150"/>
      <c r="DO5" s="1150"/>
      <c r="DP5" s="1151"/>
      <c r="DQ5" s="1052" t="s">
        <v>385</v>
      </c>
      <c r="DR5" s="1053"/>
      <c r="DS5" s="1053"/>
      <c r="DT5" s="1053"/>
      <c r="DU5" s="1054"/>
      <c r="DV5" s="1052" t="s">
        <v>376</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386</v>
      </c>
      <c r="C7" s="1102"/>
      <c r="D7" s="1102"/>
      <c r="E7" s="1102"/>
      <c r="F7" s="1102"/>
      <c r="G7" s="1102"/>
      <c r="H7" s="1102"/>
      <c r="I7" s="1102"/>
      <c r="J7" s="1102"/>
      <c r="K7" s="1102"/>
      <c r="L7" s="1102"/>
      <c r="M7" s="1102"/>
      <c r="N7" s="1102"/>
      <c r="O7" s="1102"/>
      <c r="P7" s="1103"/>
      <c r="Q7" s="1155">
        <v>10140</v>
      </c>
      <c r="R7" s="1156"/>
      <c r="S7" s="1156"/>
      <c r="T7" s="1156"/>
      <c r="U7" s="1156"/>
      <c r="V7" s="1156">
        <v>9320</v>
      </c>
      <c r="W7" s="1156"/>
      <c r="X7" s="1156"/>
      <c r="Y7" s="1156"/>
      <c r="Z7" s="1156"/>
      <c r="AA7" s="1156">
        <v>820</v>
      </c>
      <c r="AB7" s="1156"/>
      <c r="AC7" s="1156"/>
      <c r="AD7" s="1156"/>
      <c r="AE7" s="1157"/>
      <c r="AF7" s="1158">
        <v>691</v>
      </c>
      <c r="AG7" s="1159"/>
      <c r="AH7" s="1159"/>
      <c r="AI7" s="1159"/>
      <c r="AJ7" s="1160"/>
      <c r="AK7" s="1142">
        <v>427</v>
      </c>
      <c r="AL7" s="1143"/>
      <c r="AM7" s="1143"/>
      <c r="AN7" s="1143"/>
      <c r="AO7" s="1143"/>
      <c r="AP7" s="1143">
        <v>10205</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c r="BT7" s="1147"/>
      <c r="BU7" s="1147"/>
      <c r="BV7" s="1147"/>
      <c r="BW7" s="1147"/>
      <c r="BX7" s="1147"/>
      <c r="BY7" s="1147"/>
      <c r="BZ7" s="1147"/>
      <c r="CA7" s="1147"/>
      <c r="CB7" s="1147"/>
      <c r="CC7" s="1147"/>
      <c r="CD7" s="1147"/>
      <c r="CE7" s="1147"/>
      <c r="CF7" s="1147"/>
      <c r="CG7" s="1148"/>
      <c r="CH7" s="1139"/>
      <c r="CI7" s="1140"/>
      <c r="CJ7" s="1140"/>
      <c r="CK7" s="1140"/>
      <c r="CL7" s="1141"/>
      <c r="CM7" s="1139"/>
      <c r="CN7" s="1140"/>
      <c r="CO7" s="1140"/>
      <c r="CP7" s="1140"/>
      <c r="CQ7" s="1141"/>
      <c r="CR7" s="1139"/>
      <c r="CS7" s="1140"/>
      <c r="CT7" s="1140"/>
      <c r="CU7" s="1140"/>
      <c r="CV7" s="1141"/>
      <c r="CW7" s="1139"/>
      <c r="CX7" s="1140"/>
      <c r="CY7" s="1140"/>
      <c r="CZ7" s="1140"/>
      <c r="DA7" s="1141"/>
      <c r="DB7" s="1139"/>
      <c r="DC7" s="1140"/>
      <c r="DD7" s="1140"/>
      <c r="DE7" s="1140"/>
      <c r="DF7" s="1141"/>
      <c r="DG7" s="1139"/>
      <c r="DH7" s="1140"/>
      <c r="DI7" s="1140"/>
      <c r="DJ7" s="1140"/>
      <c r="DK7" s="1141"/>
      <c r="DL7" s="1139"/>
      <c r="DM7" s="1140"/>
      <c r="DN7" s="1140"/>
      <c r="DO7" s="1140"/>
      <c r="DP7" s="1141"/>
      <c r="DQ7" s="1139"/>
      <c r="DR7" s="1140"/>
      <c r="DS7" s="1140"/>
      <c r="DT7" s="1140"/>
      <c r="DU7" s="1141"/>
      <c r="DV7" s="1166"/>
      <c r="DW7" s="1167"/>
      <c r="DX7" s="1167"/>
      <c r="DY7" s="1167"/>
      <c r="DZ7" s="1168"/>
      <c r="EA7" s="254"/>
    </row>
    <row r="8" spans="1:131" s="255" customFormat="1" ht="26.25" customHeight="1" x14ac:dyDescent="0.15">
      <c r="A8" s="261">
        <v>2</v>
      </c>
      <c r="B8" s="1082"/>
      <c r="C8" s="1083"/>
      <c r="D8" s="1083"/>
      <c r="E8" s="1083"/>
      <c r="F8" s="1083"/>
      <c r="G8" s="1083"/>
      <c r="H8" s="1083"/>
      <c r="I8" s="1083"/>
      <c r="J8" s="1083"/>
      <c r="K8" s="1083"/>
      <c r="L8" s="1083"/>
      <c r="M8" s="1083"/>
      <c r="N8" s="1083"/>
      <c r="O8" s="1083"/>
      <c r="P8" s="1084"/>
      <c r="Q8" s="1094"/>
      <c r="R8" s="1095"/>
      <c r="S8" s="1095"/>
      <c r="T8" s="1095"/>
      <c r="U8" s="1095"/>
      <c r="V8" s="1095"/>
      <c r="W8" s="1095"/>
      <c r="X8" s="1095"/>
      <c r="Y8" s="1095"/>
      <c r="Z8" s="1095"/>
      <c r="AA8" s="1095"/>
      <c r="AB8" s="1095"/>
      <c r="AC8" s="1095"/>
      <c r="AD8" s="1095"/>
      <c r="AE8" s="1096"/>
      <c r="AF8" s="1088"/>
      <c r="AG8" s="1089"/>
      <c r="AH8" s="1089"/>
      <c r="AI8" s="1089"/>
      <c r="AJ8" s="1090"/>
      <c r="AK8" s="1137"/>
      <c r="AL8" s="1138"/>
      <c r="AM8" s="1138"/>
      <c r="AN8" s="1138"/>
      <c r="AO8" s="1138"/>
      <c r="AP8" s="1138"/>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x14ac:dyDescent="0.15">
      <c r="A9" s="261">
        <v>3</v>
      </c>
      <c r="B9" s="1082"/>
      <c r="C9" s="1083"/>
      <c r="D9" s="1083"/>
      <c r="E9" s="1083"/>
      <c r="F9" s="1083"/>
      <c r="G9" s="1083"/>
      <c r="H9" s="1083"/>
      <c r="I9" s="1083"/>
      <c r="J9" s="1083"/>
      <c r="K9" s="1083"/>
      <c r="L9" s="1083"/>
      <c r="M9" s="1083"/>
      <c r="N9" s="1083"/>
      <c r="O9" s="1083"/>
      <c r="P9" s="1084"/>
      <c r="Q9" s="1094"/>
      <c r="R9" s="1095"/>
      <c r="S9" s="1095"/>
      <c r="T9" s="1095"/>
      <c r="U9" s="1095"/>
      <c r="V9" s="1095"/>
      <c r="W9" s="1095"/>
      <c r="X9" s="1095"/>
      <c r="Y9" s="1095"/>
      <c r="Z9" s="1095"/>
      <c r="AA9" s="1095"/>
      <c r="AB9" s="1095"/>
      <c r="AC9" s="1095"/>
      <c r="AD9" s="1095"/>
      <c r="AE9" s="1096"/>
      <c r="AF9" s="1088"/>
      <c r="AG9" s="1089"/>
      <c r="AH9" s="1089"/>
      <c r="AI9" s="1089"/>
      <c r="AJ9" s="1090"/>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15">
      <c r="A10" s="261">
        <v>4</v>
      </c>
      <c r="B10" s="1082"/>
      <c r="C10" s="1083"/>
      <c r="D10" s="1083"/>
      <c r="E10" s="1083"/>
      <c r="F10" s="1083"/>
      <c r="G10" s="1083"/>
      <c r="H10" s="1083"/>
      <c r="I10" s="1083"/>
      <c r="J10" s="1083"/>
      <c r="K10" s="1083"/>
      <c r="L10" s="1083"/>
      <c r="M10" s="1083"/>
      <c r="N10" s="1083"/>
      <c r="O10" s="1083"/>
      <c r="P10" s="1084"/>
      <c r="Q10" s="1094"/>
      <c r="R10" s="1095"/>
      <c r="S10" s="1095"/>
      <c r="T10" s="1095"/>
      <c r="U10" s="1095"/>
      <c r="V10" s="1095"/>
      <c r="W10" s="1095"/>
      <c r="X10" s="1095"/>
      <c r="Y10" s="1095"/>
      <c r="Z10" s="1095"/>
      <c r="AA10" s="1095"/>
      <c r="AB10" s="1095"/>
      <c r="AC10" s="1095"/>
      <c r="AD10" s="1095"/>
      <c r="AE10" s="1096"/>
      <c r="AF10" s="1088"/>
      <c r="AG10" s="1089"/>
      <c r="AH10" s="1089"/>
      <c r="AI10" s="1089"/>
      <c r="AJ10" s="1090"/>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2"/>
      <c r="C11" s="1083"/>
      <c r="D11" s="1083"/>
      <c r="E11" s="1083"/>
      <c r="F11" s="1083"/>
      <c r="G11" s="1083"/>
      <c r="H11" s="1083"/>
      <c r="I11" s="1083"/>
      <c r="J11" s="1083"/>
      <c r="K11" s="1083"/>
      <c r="L11" s="1083"/>
      <c r="M11" s="1083"/>
      <c r="N11" s="1083"/>
      <c r="O11" s="1083"/>
      <c r="P11" s="1084"/>
      <c r="Q11" s="1094"/>
      <c r="R11" s="1095"/>
      <c r="S11" s="1095"/>
      <c r="T11" s="1095"/>
      <c r="U11" s="1095"/>
      <c r="V11" s="1095"/>
      <c r="W11" s="1095"/>
      <c r="X11" s="1095"/>
      <c r="Y11" s="1095"/>
      <c r="Z11" s="1095"/>
      <c r="AA11" s="1095"/>
      <c r="AB11" s="1095"/>
      <c r="AC11" s="1095"/>
      <c r="AD11" s="1095"/>
      <c r="AE11" s="1096"/>
      <c r="AF11" s="1088"/>
      <c r="AG11" s="1089"/>
      <c r="AH11" s="1089"/>
      <c r="AI11" s="1089"/>
      <c r="AJ11" s="1090"/>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2"/>
      <c r="C12" s="1083"/>
      <c r="D12" s="1083"/>
      <c r="E12" s="1083"/>
      <c r="F12" s="1083"/>
      <c r="G12" s="1083"/>
      <c r="H12" s="1083"/>
      <c r="I12" s="1083"/>
      <c r="J12" s="1083"/>
      <c r="K12" s="1083"/>
      <c r="L12" s="1083"/>
      <c r="M12" s="1083"/>
      <c r="N12" s="1083"/>
      <c r="O12" s="1083"/>
      <c r="P12" s="1084"/>
      <c r="Q12" s="1094"/>
      <c r="R12" s="1095"/>
      <c r="S12" s="1095"/>
      <c r="T12" s="1095"/>
      <c r="U12" s="1095"/>
      <c r="V12" s="1095"/>
      <c r="W12" s="1095"/>
      <c r="X12" s="1095"/>
      <c r="Y12" s="1095"/>
      <c r="Z12" s="1095"/>
      <c r="AA12" s="1095"/>
      <c r="AB12" s="1095"/>
      <c r="AC12" s="1095"/>
      <c r="AD12" s="1095"/>
      <c r="AE12" s="1096"/>
      <c r="AF12" s="1088"/>
      <c r="AG12" s="1089"/>
      <c r="AH12" s="1089"/>
      <c r="AI12" s="1089"/>
      <c r="AJ12" s="1090"/>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2"/>
      <c r="C13" s="1083"/>
      <c r="D13" s="1083"/>
      <c r="E13" s="1083"/>
      <c r="F13" s="1083"/>
      <c r="G13" s="1083"/>
      <c r="H13" s="1083"/>
      <c r="I13" s="1083"/>
      <c r="J13" s="1083"/>
      <c r="K13" s="1083"/>
      <c r="L13" s="1083"/>
      <c r="M13" s="1083"/>
      <c r="N13" s="1083"/>
      <c r="O13" s="1083"/>
      <c r="P13" s="1084"/>
      <c r="Q13" s="1094"/>
      <c r="R13" s="1095"/>
      <c r="S13" s="1095"/>
      <c r="T13" s="1095"/>
      <c r="U13" s="1095"/>
      <c r="V13" s="1095"/>
      <c r="W13" s="1095"/>
      <c r="X13" s="1095"/>
      <c r="Y13" s="1095"/>
      <c r="Z13" s="1095"/>
      <c r="AA13" s="1095"/>
      <c r="AB13" s="1095"/>
      <c r="AC13" s="1095"/>
      <c r="AD13" s="1095"/>
      <c r="AE13" s="1096"/>
      <c r="AF13" s="1088"/>
      <c r="AG13" s="1089"/>
      <c r="AH13" s="1089"/>
      <c r="AI13" s="1089"/>
      <c r="AJ13" s="1090"/>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2"/>
      <c r="C14" s="1083"/>
      <c r="D14" s="1083"/>
      <c r="E14" s="1083"/>
      <c r="F14" s="1083"/>
      <c r="G14" s="1083"/>
      <c r="H14" s="1083"/>
      <c r="I14" s="1083"/>
      <c r="J14" s="1083"/>
      <c r="K14" s="1083"/>
      <c r="L14" s="1083"/>
      <c r="M14" s="1083"/>
      <c r="N14" s="1083"/>
      <c r="O14" s="1083"/>
      <c r="P14" s="1084"/>
      <c r="Q14" s="1094"/>
      <c r="R14" s="1095"/>
      <c r="S14" s="1095"/>
      <c r="T14" s="1095"/>
      <c r="U14" s="1095"/>
      <c r="V14" s="1095"/>
      <c r="W14" s="1095"/>
      <c r="X14" s="1095"/>
      <c r="Y14" s="1095"/>
      <c r="Z14" s="1095"/>
      <c r="AA14" s="1095"/>
      <c r="AB14" s="1095"/>
      <c r="AC14" s="1095"/>
      <c r="AD14" s="1095"/>
      <c r="AE14" s="1096"/>
      <c r="AF14" s="1088"/>
      <c r="AG14" s="1089"/>
      <c r="AH14" s="1089"/>
      <c r="AI14" s="1089"/>
      <c r="AJ14" s="1090"/>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2"/>
      <c r="C15" s="1083"/>
      <c r="D15" s="1083"/>
      <c r="E15" s="1083"/>
      <c r="F15" s="1083"/>
      <c r="G15" s="1083"/>
      <c r="H15" s="1083"/>
      <c r="I15" s="1083"/>
      <c r="J15" s="1083"/>
      <c r="K15" s="1083"/>
      <c r="L15" s="1083"/>
      <c r="M15" s="1083"/>
      <c r="N15" s="1083"/>
      <c r="O15" s="1083"/>
      <c r="P15" s="1084"/>
      <c r="Q15" s="1094"/>
      <c r="R15" s="1095"/>
      <c r="S15" s="1095"/>
      <c r="T15" s="1095"/>
      <c r="U15" s="1095"/>
      <c r="V15" s="1095"/>
      <c r="W15" s="1095"/>
      <c r="X15" s="1095"/>
      <c r="Y15" s="1095"/>
      <c r="Z15" s="1095"/>
      <c r="AA15" s="1095"/>
      <c r="AB15" s="1095"/>
      <c r="AC15" s="1095"/>
      <c r="AD15" s="1095"/>
      <c r="AE15" s="1096"/>
      <c r="AF15" s="1088"/>
      <c r="AG15" s="1089"/>
      <c r="AH15" s="1089"/>
      <c r="AI15" s="1089"/>
      <c r="AJ15" s="1090"/>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2"/>
      <c r="C16" s="1083"/>
      <c r="D16" s="1083"/>
      <c r="E16" s="1083"/>
      <c r="F16" s="1083"/>
      <c r="G16" s="1083"/>
      <c r="H16" s="1083"/>
      <c r="I16" s="1083"/>
      <c r="J16" s="1083"/>
      <c r="K16" s="1083"/>
      <c r="L16" s="1083"/>
      <c r="M16" s="1083"/>
      <c r="N16" s="1083"/>
      <c r="O16" s="1083"/>
      <c r="P16" s="1084"/>
      <c r="Q16" s="1094"/>
      <c r="R16" s="1095"/>
      <c r="S16" s="1095"/>
      <c r="T16" s="1095"/>
      <c r="U16" s="1095"/>
      <c r="V16" s="1095"/>
      <c r="W16" s="1095"/>
      <c r="X16" s="1095"/>
      <c r="Y16" s="1095"/>
      <c r="Z16" s="1095"/>
      <c r="AA16" s="1095"/>
      <c r="AB16" s="1095"/>
      <c r="AC16" s="1095"/>
      <c r="AD16" s="1095"/>
      <c r="AE16" s="1096"/>
      <c r="AF16" s="1088"/>
      <c r="AG16" s="1089"/>
      <c r="AH16" s="1089"/>
      <c r="AI16" s="1089"/>
      <c r="AJ16" s="1090"/>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2"/>
      <c r="C17" s="1083"/>
      <c r="D17" s="1083"/>
      <c r="E17" s="1083"/>
      <c r="F17" s="1083"/>
      <c r="G17" s="1083"/>
      <c r="H17" s="1083"/>
      <c r="I17" s="1083"/>
      <c r="J17" s="1083"/>
      <c r="K17" s="1083"/>
      <c r="L17" s="1083"/>
      <c r="M17" s="1083"/>
      <c r="N17" s="1083"/>
      <c r="O17" s="1083"/>
      <c r="P17" s="1084"/>
      <c r="Q17" s="1094"/>
      <c r="R17" s="1095"/>
      <c r="S17" s="1095"/>
      <c r="T17" s="1095"/>
      <c r="U17" s="1095"/>
      <c r="V17" s="1095"/>
      <c r="W17" s="1095"/>
      <c r="X17" s="1095"/>
      <c r="Y17" s="1095"/>
      <c r="Z17" s="1095"/>
      <c r="AA17" s="1095"/>
      <c r="AB17" s="1095"/>
      <c r="AC17" s="1095"/>
      <c r="AD17" s="1095"/>
      <c r="AE17" s="1096"/>
      <c r="AF17" s="1088"/>
      <c r="AG17" s="1089"/>
      <c r="AH17" s="1089"/>
      <c r="AI17" s="1089"/>
      <c r="AJ17" s="1090"/>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2"/>
      <c r="C18" s="1083"/>
      <c r="D18" s="1083"/>
      <c r="E18" s="1083"/>
      <c r="F18" s="1083"/>
      <c r="G18" s="1083"/>
      <c r="H18" s="1083"/>
      <c r="I18" s="1083"/>
      <c r="J18" s="1083"/>
      <c r="K18" s="1083"/>
      <c r="L18" s="1083"/>
      <c r="M18" s="1083"/>
      <c r="N18" s="1083"/>
      <c r="O18" s="1083"/>
      <c r="P18" s="1084"/>
      <c r="Q18" s="1094"/>
      <c r="R18" s="1095"/>
      <c r="S18" s="1095"/>
      <c r="T18" s="1095"/>
      <c r="U18" s="1095"/>
      <c r="V18" s="1095"/>
      <c r="W18" s="1095"/>
      <c r="X18" s="1095"/>
      <c r="Y18" s="1095"/>
      <c r="Z18" s="1095"/>
      <c r="AA18" s="1095"/>
      <c r="AB18" s="1095"/>
      <c r="AC18" s="1095"/>
      <c r="AD18" s="1095"/>
      <c r="AE18" s="1096"/>
      <c r="AF18" s="1088"/>
      <c r="AG18" s="1089"/>
      <c r="AH18" s="1089"/>
      <c r="AI18" s="1089"/>
      <c r="AJ18" s="1090"/>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2"/>
      <c r="C19" s="1083"/>
      <c r="D19" s="1083"/>
      <c r="E19" s="1083"/>
      <c r="F19" s="1083"/>
      <c r="G19" s="1083"/>
      <c r="H19" s="1083"/>
      <c r="I19" s="1083"/>
      <c r="J19" s="1083"/>
      <c r="K19" s="1083"/>
      <c r="L19" s="1083"/>
      <c r="M19" s="1083"/>
      <c r="N19" s="1083"/>
      <c r="O19" s="1083"/>
      <c r="P19" s="1084"/>
      <c r="Q19" s="1094"/>
      <c r="R19" s="1095"/>
      <c r="S19" s="1095"/>
      <c r="T19" s="1095"/>
      <c r="U19" s="1095"/>
      <c r="V19" s="1095"/>
      <c r="W19" s="1095"/>
      <c r="X19" s="1095"/>
      <c r="Y19" s="1095"/>
      <c r="Z19" s="1095"/>
      <c r="AA19" s="1095"/>
      <c r="AB19" s="1095"/>
      <c r="AC19" s="1095"/>
      <c r="AD19" s="1095"/>
      <c r="AE19" s="1096"/>
      <c r="AF19" s="1088"/>
      <c r="AG19" s="1089"/>
      <c r="AH19" s="1089"/>
      <c r="AI19" s="1089"/>
      <c r="AJ19" s="1090"/>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2"/>
      <c r="C20" s="1083"/>
      <c r="D20" s="1083"/>
      <c r="E20" s="1083"/>
      <c r="F20" s="1083"/>
      <c r="G20" s="1083"/>
      <c r="H20" s="1083"/>
      <c r="I20" s="1083"/>
      <c r="J20" s="1083"/>
      <c r="K20" s="1083"/>
      <c r="L20" s="1083"/>
      <c r="M20" s="1083"/>
      <c r="N20" s="1083"/>
      <c r="O20" s="1083"/>
      <c r="P20" s="1084"/>
      <c r="Q20" s="1094"/>
      <c r="R20" s="1095"/>
      <c r="S20" s="1095"/>
      <c r="T20" s="1095"/>
      <c r="U20" s="1095"/>
      <c r="V20" s="1095"/>
      <c r="W20" s="1095"/>
      <c r="X20" s="1095"/>
      <c r="Y20" s="1095"/>
      <c r="Z20" s="1095"/>
      <c r="AA20" s="1095"/>
      <c r="AB20" s="1095"/>
      <c r="AC20" s="1095"/>
      <c r="AD20" s="1095"/>
      <c r="AE20" s="1096"/>
      <c r="AF20" s="1088"/>
      <c r="AG20" s="1089"/>
      <c r="AH20" s="1089"/>
      <c r="AI20" s="1089"/>
      <c r="AJ20" s="1090"/>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2"/>
      <c r="C21" s="1083"/>
      <c r="D21" s="1083"/>
      <c r="E21" s="1083"/>
      <c r="F21" s="1083"/>
      <c r="G21" s="1083"/>
      <c r="H21" s="1083"/>
      <c r="I21" s="1083"/>
      <c r="J21" s="1083"/>
      <c r="K21" s="1083"/>
      <c r="L21" s="1083"/>
      <c r="M21" s="1083"/>
      <c r="N21" s="1083"/>
      <c r="O21" s="1083"/>
      <c r="P21" s="1084"/>
      <c r="Q21" s="1094"/>
      <c r="R21" s="1095"/>
      <c r="S21" s="1095"/>
      <c r="T21" s="1095"/>
      <c r="U21" s="1095"/>
      <c r="V21" s="1095"/>
      <c r="W21" s="1095"/>
      <c r="X21" s="1095"/>
      <c r="Y21" s="1095"/>
      <c r="Z21" s="1095"/>
      <c r="AA21" s="1095"/>
      <c r="AB21" s="1095"/>
      <c r="AC21" s="1095"/>
      <c r="AD21" s="1095"/>
      <c r="AE21" s="1096"/>
      <c r="AF21" s="1088"/>
      <c r="AG21" s="1089"/>
      <c r="AH21" s="1089"/>
      <c r="AI21" s="1089"/>
      <c r="AJ21" s="1090"/>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2"/>
      <c r="C22" s="1083"/>
      <c r="D22" s="1083"/>
      <c r="E22" s="1083"/>
      <c r="F22" s="1083"/>
      <c r="G22" s="1083"/>
      <c r="H22" s="1083"/>
      <c r="I22" s="1083"/>
      <c r="J22" s="1083"/>
      <c r="K22" s="1083"/>
      <c r="L22" s="1083"/>
      <c r="M22" s="1083"/>
      <c r="N22" s="1083"/>
      <c r="O22" s="1083"/>
      <c r="P22" s="1084"/>
      <c r="Q22" s="1132"/>
      <c r="R22" s="1133"/>
      <c r="S22" s="1133"/>
      <c r="T22" s="1133"/>
      <c r="U22" s="1133"/>
      <c r="V22" s="1133"/>
      <c r="W22" s="1133"/>
      <c r="X22" s="1133"/>
      <c r="Y22" s="1133"/>
      <c r="Z22" s="1133"/>
      <c r="AA22" s="1133"/>
      <c r="AB22" s="1133"/>
      <c r="AC22" s="1133"/>
      <c r="AD22" s="1133"/>
      <c r="AE22" s="1134"/>
      <c r="AF22" s="1088"/>
      <c r="AG22" s="1089"/>
      <c r="AH22" s="1089"/>
      <c r="AI22" s="1089"/>
      <c r="AJ22" s="1090"/>
      <c r="AK22" s="1128"/>
      <c r="AL22" s="1129"/>
      <c r="AM22" s="1129"/>
      <c r="AN22" s="1129"/>
      <c r="AO22" s="1129"/>
      <c r="AP22" s="1129"/>
      <c r="AQ22" s="1129"/>
      <c r="AR22" s="1129"/>
      <c r="AS22" s="1129"/>
      <c r="AT22" s="1129"/>
      <c r="AU22" s="1130"/>
      <c r="AV22" s="1130"/>
      <c r="AW22" s="1130"/>
      <c r="AX22" s="1130"/>
      <c r="AY22" s="1131"/>
      <c r="AZ22" s="1080" t="s">
        <v>387</v>
      </c>
      <c r="BA22" s="1080"/>
      <c r="BB22" s="1080"/>
      <c r="BC22" s="1080"/>
      <c r="BD22" s="1081"/>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388</v>
      </c>
      <c r="B23" s="995" t="s">
        <v>389</v>
      </c>
      <c r="C23" s="996"/>
      <c r="D23" s="996"/>
      <c r="E23" s="996"/>
      <c r="F23" s="996"/>
      <c r="G23" s="996"/>
      <c r="H23" s="996"/>
      <c r="I23" s="996"/>
      <c r="J23" s="996"/>
      <c r="K23" s="996"/>
      <c r="L23" s="996"/>
      <c r="M23" s="996"/>
      <c r="N23" s="996"/>
      <c r="O23" s="996"/>
      <c r="P23" s="997"/>
      <c r="Q23" s="1119"/>
      <c r="R23" s="1120"/>
      <c r="S23" s="1120"/>
      <c r="T23" s="1120"/>
      <c r="U23" s="1120"/>
      <c r="V23" s="1120"/>
      <c r="W23" s="1120"/>
      <c r="X23" s="1120"/>
      <c r="Y23" s="1120"/>
      <c r="Z23" s="1120"/>
      <c r="AA23" s="1120"/>
      <c r="AB23" s="1120"/>
      <c r="AC23" s="1120"/>
      <c r="AD23" s="1120"/>
      <c r="AE23" s="1121"/>
      <c r="AF23" s="1122">
        <v>691</v>
      </c>
      <c r="AG23" s="1120"/>
      <c r="AH23" s="1120"/>
      <c r="AI23" s="1120"/>
      <c r="AJ23" s="1123"/>
      <c r="AK23" s="1124"/>
      <c r="AL23" s="1125"/>
      <c r="AM23" s="1125"/>
      <c r="AN23" s="1125"/>
      <c r="AO23" s="1125"/>
      <c r="AP23" s="1120"/>
      <c r="AQ23" s="1120"/>
      <c r="AR23" s="1120"/>
      <c r="AS23" s="1120"/>
      <c r="AT23" s="1120"/>
      <c r="AU23" s="1126"/>
      <c r="AV23" s="1126"/>
      <c r="AW23" s="1126"/>
      <c r="AX23" s="1126"/>
      <c r="AY23" s="1127"/>
      <c r="AZ23" s="1116" t="s">
        <v>390</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391</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392</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369</v>
      </c>
      <c r="B26" s="1047"/>
      <c r="C26" s="1047"/>
      <c r="D26" s="1047"/>
      <c r="E26" s="1047"/>
      <c r="F26" s="1047"/>
      <c r="G26" s="1047"/>
      <c r="H26" s="1047"/>
      <c r="I26" s="1047"/>
      <c r="J26" s="1047"/>
      <c r="K26" s="1047"/>
      <c r="L26" s="1047"/>
      <c r="M26" s="1047"/>
      <c r="N26" s="1047"/>
      <c r="O26" s="1047"/>
      <c r="P26" s="1048"/>
      <c r="Q26" s="1052" t="s">
        <v>393</v>
      </c>
      <c r="R26" s="1053"/>
      <c r="S26" s="1053"/>
      <c r="T26" s="1053"/>
      <c r="U26" s="1054"/>
      <c r="V26" s="1052" t="s">
        <v>394</v>
      </c>
      <c r="W26" s="1053"/>
      <c r="X26" s="1053"/>
      <c r="Y26" s="1053"/>
      <c r="Z26" s="1054"/>
      <c r="AA26" s="1052" t="s">
        <v>395</v>
      </c>
      <c r="AB26" s="1053"/>
      <c r="AC26" s="1053"/>
      <c r="AD26" s="1053"/>
      <c r="AE26" s="1053"/>
      <c r="AF26" s="1110" t="s">
        <v>396</v>
      </c>
      <c r="AG26" s="1059"/>
      <c r="AH26" s="1059"/>
      <c r="AI26" s="1059"/>
      <c r="AJ26" s="1111"/>
      <c r="AK26" s="1053" t="s">
        <v>397</v>
      </c>
      <c r="AL26" s="1053"/>
      <c r="AM26" s="1053"/>
      <c r="AN26" s="1053"/>
      <c r="AO26" s="1054"/>
      <c r="AP26" s="1052" t="s">
        <v>398</v>
      </c>
      <c r="AQ26" s="1053"/>
      <c r="AR26" s="1053"/>
      <c r="AS26" s="1053"/>
      <c r="AT26" s="1054"/>
      <c r="AU26" s="1052" t="s">
        <v>399</v>
      </c>
      <c r="AV26" s="1053"/>
      <c r="AW26" s="1053"/>
      <c r="AX26" s="1053"/>
      <c r="AY26" s="1054"/>
      <c r="AZ26" s="1052" t="s">
        <v>400</v>
      </c>
      <c r="BA26" s="1053"/>
      <c r="BB26" s="1053"/>
      <c r="BC26" s="1053"/>
      <c r="BD26" s="1054"/>
      <c r="BE26" s="1052" t="s">
        <v>376</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401</v>
      </c>
      <c r="C28" s="1102"/>
      <c r="D28" s="1102"/>
      <c r="E28" s="1102"/>
      <c r="F28" s="1102"/>
      <c r="G28" s="1102"/>
      <c r="H28" s="1102"/>
      <c r="I28" s="1102"/>
      <c r="J28" s="1102"/>
      <c r="K28" s="1102"/>
      <c r="L28" s="1102"/>
      <c r="M28" s="1102"/>
      <c r="N28" s="1102"/>
      <c r="O28" s="1102"/>
      <c r="P28" s="1103"/>
      <c r="Q28" s="1104">
        <v>1892</v>
      </c>
      <c r="R28" s="1105"/>
      <c r="S28" s="1105"/>
      <c r="T28" s="1105"/>
      <c r="U28" s="1105"/>
      <c r="V28" s="1105">
        <v>1795</v>
      </c>
      <c r="W28" s="1105"/>
      <c r="X28" s="1105"/>
      <c r="Y28" s="1105"/>
      <c r="Z28" s="1105"/>
      <c r="AA28" s="1105">
        <v>97</v>
      </c>
      <c r="AB28" s="1105"/>
      <c r="AC28" s="1105"/>
      <c r="AD28" s="1105"/>
      <c r="AE28" s="1106"/>
      <c r="AF28" s="1107">
        <v>97</v>
      </c>
      <c r="AG28" s="1105"/>
      <c r="AH28" s="1105"/>
      <c r="AI28" s="1105"/>
      <c r="AJ28" s="1108"/>
      <c r="AK28" s="1109">
        <v>134</v>
      </c>
      <c r="AL28" s="1097"/>
      <c r="AM28" s="1097"/>
      <c r="AN28" s="1097"/>
      <c r="AO28" s="1097"/>
      <c r="AP28" s="1097" t="s">
        <v>576</v>
      </c>
      <c r="AQ28" s="1097"/>
      <c r="AR28" s="1097"/>
      <c r="AS28" s="1097"/>
      <c r="AT28" s="1097"/>
      <c r="AU28" s="1097" t="s">
        <v>577</v>
      </c>
      <c r="AV28" s="1097"/>
      <c r="AW28" s="1097"/>
      <c r="AX28" s="1097"/>
      <c r="AY28" s="1097"/>
      <c r="AZ28" s="1098" t="s">
        <v>577</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2" t="s">
        <v>402</v>
      </c>
      <c r="C29" s="1083"/>
      <c r="D29" s="1083"/>
      <c r="E29" s="1083"/>
      <c r="F29" s="1083"/>
      <c r="G29" s="1083"/>
      <c r="H29" s="1083"/>
      <c r="I29" s="1083"/>
      <c r="J29" s="1083"/>
      <c r="K29" s="1083"/>
      <c r="L29" s="1083"/>
      <c r="M29" s="1083"/>
      <c r="N29" s="1083"/>
      <c r="O29" s="1083"/>
      <c r="P29" s="1084"/>
      <c r="Q29" s="1094">
        <v>1593</v>
      </c>
      <c r="R29" s="1095"/>
      <c r="S29" s="1095"/>
      <c r="T29" s="1095"/>
      <c r="U29" s="1095"/>
      <c r="V29" s="1095">
        <v>1507</v>
      </c>
      <c r="W29" s="1095"/>
      <c r="X29" s="1095"/>
      <c r="Y29" s="1095"/>
      <c r="Z29" s="1095"/>
      <c r="AA29" s="1095">
        <v>86</v>
      </c>
      <c r="AB29" s="1095"/>
      <c r="AC29" s="1095"/>
      <c r="AD29" s="1095"/>
      <c r="AE29" s="1096"/>
      <c r="AF29" s="1088">
        <v>86</v>
      </c>
      <c r="AG29" s="1089"/>
      <c r="AH29" s="1089"/>
      <c r="AI29" s="1089"/>
      <c r="AJ29" s="1090"/>
      <c r="AK29" s="1031">
        <v>55</v>
      </c>
      <c r="AL29" s="1022"/>
      <c r="AM29" s="1022"/>
      <c r="AN29" s="1022"/>
      <c r="AO29" s="1022"/>
      <c r="AP29" s="1022" t="s">
        <v>577</v>
      </c>
      <c r="AQ29" s="1022"/>
      <c r="AR29" s="1022"/>
      <c r="AS29" s="1022"/>
      <c r="AT29" s="1022"/>
      <c r="AU29" s="1022" t="s">
        <v>577</v>
      </c>
      <c r="AV29" s="1022"/>
      <c r="AW29" s="1022"/>
      <c r="AX29" s="1022"/>
      <c r="AY29" s="1022"/>
      <c r="AZ29" s="1093" t="s">
        <v>577</v>
      </c>
      <c r="BA29" s="1093"/>
      <c r="BB29" s="1093"/>
      <c r="BC29" s="1093"/>
      <c r="BD29" s="1093"/>
      <c r="BE29" s="1077"/>
      <c r="BF29" s="1077"/>
      <c r="BG29" s="1077"/>
      <c r="BH29" s="1077"/>
      <c r="BI29" s="1078"/>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2" t="s">
        <v>403</v>
      </c>
      <c r="C30" s="1083"/>
      <c r="D30" s="1083"/>
      <c r="E30" s="1083"/>
      <c r="F30" s="1083"/>
      <c r="G30" s="1083"/>
      <c r="H30" s="1083"/>
      <c r="I30" s="1083"/>
      <c r="J30" s="1083"/>
      <c r="K30" s="1083"/>
      <c r="L30" s="1083"/>
      <c r="M30" s="1083"/>
      <c r="N30" s="1083"/>
      <c r="O30" s="1083"/>
      <c r="P30" s="1084"/>
      <c r="Q30" s="1094">
        <v>145</v>
      </c>
      <c r="R30" s="1095"/>
      <c r="S30" s="1095"/>
      <c r="T30" s="1095"/>
      <c r="U30" s="1095"/>
      <c r="V30" s="1095">
        <v>143</v>
      </c>
      <c r="W30" s="1095"/>
      <c r="X30" s="1095"/>
      <c r="Y30" s="1095"/>
      <c r="Z30" s="1095"/>
      <c r="AA30" s="1095">
        <v>2</v>
      </c>
      <c r="AB30" s="1095"/>
      <c r="AC30" s="1095"/>
      <c r="AD30" s="1095"/>
      <c r="AE30" s="1096"/>
      <c r="AF30" s="1088">
        <v>2</v>
      </c>
      <c r="AG30" s="1089"/>
      <c r="AH30" s="1089"/>
      <c r="AI30" s="1089"/>
      <c r="AJ30" s="1090"/>
      <c r="AK30" s="1031">
        <v>227</v>
      </c>
      <c r="AL30" s="1022"/>
      <c r="AM30" s="1022"/>
      <c r="AN30" s="1022"/>
      <c r="AO30" s="1022"/>
      <c r="AP30" s="1022" t="s">
        <v>577</v>
      </c>
      <c r="AQ30" s="1022"/>
      <c r="AR30" s="1022"/>
      <c r="AS30" s="1022"/>
      <c r="AT30" s="1022"/>
      <c r="AU30" s="1022" t="s">
        <v>578</v>
      </c>
      <c r="AV30" s="1022"/>
      <c r="AW30" s="1022"/>
      <c r="AX30" s="1022"/>
      <c r="AY30" s="1022"/>
      <c r="AZ30" s="1093" t="s">
        <v>577</v>
      </c>
      <c r="BA30" s="1093"/>
      <c r="BB30" s="1093"/>
      <c r="BC30" s="1093"/>
      <c r="BD30" s="1093"/>
      <c r="BE30" s="1077"/>
      <c r="BF30" s="1077"/>
      <c r="BG30" s="1077"/>
      <c r="BH30" s="1077"/>
      <c r="BI30" s="1078"/>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2" t="s">
        <v>404</v>
      </c>
      <c r="C31" s="1083"/>
      <c r="D31" s="1083"/>
      <c r="E31" s="1083"/>
      <c r="F31" s="1083"/>
      <c r="G31" s="1083"/>
      <c r="H31" s="1083"/>
      <c r="I31" s="1083"/>
      <c r="J31" s="1083"/>
      <c r="K31" s="1083"/>
      <c r="L31" s="1083"/>
      <c r="M31" s="1083"/>
      <c r="N31" s="1083"/>
      <c r="O31" s="1083"/>
      <c r="P31" s="1084"/>
      <c r="Q31" s="1094">
        <v>141</v>
      </c>
      <c r="R31" s="1095"/>
      <c r="S31" s="1095"/>
      <c r="T31" s="1095"/>
      <c r="U31" s="1095"/>
      <c r="V31" s="1095">
        <v>153</v>
      </c>
      <c r="W31" s="1095"/>
      <c r="X31" s="1095"/>
      <c r="Y31" s="1095"/>
      <c r="Z31" s="1095"/>
      <c r="AA31" s="1095">
        <v>12</v>
      </c>
      <c r="AB31" s="1095"/>
      <c r="AC31" s="1095"/>
      <c r="AD31" s="1095"/>
      <c r="AE31" s="1096"/>
      <c r="AF31" s="1088">
        <v>103</v>
      </c>
      <c r="AG31" s="1089"/>
      <c r="AH31" s="1089"/>
      <c r="AI31" s="1089"/>
      <c r="AJ31" s="1090"/>
      <c r="AK31" s="1031">
        <v>1</v>
      </c>
      <c r="AL31" s="1022"/>
      <c r="AM31" s="1022"/>
      <c r="AN31" s="1022"/>
      <c r="AO31" s="1022"/>
      <c r="AP31" s="1022">
        <v>942</v>
      </c>
      <c r="AQ31" s="1022"/>
      <c r="AR31" s="1022"/>
      <c r="AS31" s="1022"/>
      <c r="AT31" s="1022"/>
      <c r="AU31" s="1022">
        <v>13</v>
      </c>
      <c r="AV31" s="1022"/>
      <c r="AW31" s="1022"/>
      <c r="AX31" s="1022"/>
      <c r="AY31" s="1022"/>
      <c r="AZ31" s="1093" t="s">
        <v>577</v>
      </c>
      <c r="BA31" s="1093"/>
      <c r="BB31" s="1093"/>
      <c r="BC31" s="1093"/>
      <c r="BD31" s="1093"/>
      <c r="BE31" s="1077" t="s">
        <v>405</v>
      </c>
      <c r="BF31" s="1077"/>
      <c r="BG31" s="1077"/>
      <c r="BH31" s="1077"/>
      <c r="BI31" s="1078"/>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2"/>
      <c r="C32" s="1083"/>
      <c r="D32" s="1083"/>
      <c r="E32" s="1083"/>
      <c r="F32" s="1083"/>
      <c r="G32" s="1083"/>
      <c r="H32" s="1083"/>
      <c r="I32" s="1083"/>
      <c r="J32" s="1083"/>
      <c r="K32" s="1083"/>
      <c r="L32" s="1083"/>
      <c r="M32" s="1083"/>
      <c r="N32" s="1083"/>
      <c r="O32" s="1083"/>
      <c r="P32" s="1084"/>
      <c r="Q32" s="1094"/>
      <c r="R32" s="1095"/>
      <c r="S32" s="1095"/>
      <c r="T32" s="1095"/>
      <c r="U32" s="1095"/>
      <c r="V32" s="1095"/>
      <c r="W32" s="1095"/>
      <c r="X32" s="1095"/>
      <c r="Y32" s="1095"/>
      <c r="Z32" s="1095"/>
      <c r="AA32" s="1095"/>
      <c r="AB32" s="1095"/>
      <c r="AC32" s="1095"/>
      <c r="AD32" s="1095"/>
      <c r="AE32" s="1096"/>
      <c r="AF32" s="1088"/>
      <c r="AG32" s="1089"/>
      <c r="AH32" s="1089"/>
      <c r="AI32" s="1089"/>
      <c r="AJ32" s="1090"/>
      <c r="AK32" s="1031"/>
      <c r="AL32" s="1022"/>
      <c r="AM32" s="1022"/>
      <c r="AN32" s="1022"/>
      <c r="AO32" s="1022"/>
      <c r="AP32" s="1022"/>
      <c r="AQ32" s="1022"/>
      <c r="AR32" s="1022"/>
      <c r="AS32" s="1022"/>
      <c r="AT32" s="1022"/>
      <c r="AU32" s="1022"/>
      <c r="AV32" s="1022"/>
      <c r="AW32" s="1022"/>
      <c r="AX32" s="1022"/>
      <c r="AY32" s="1022"/>
      <c r="AZ32" s="1093"/>
      <c r="BA32" s="1093"/>
      <c r="BB32" s="1093"/>
      <c r="BC32" s="1093"/>
      <c r="BD32" s="1093"/>
      <c r="BE32" s="1077"/>
      <c r="BF32" s="1077"/>
      <c r="BG32" s="1077"/>
      <c r="BH32" s="1077"/>
      <c r="BI32" s="1078"/>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2"/>
      <c r="C33" s="1083"/>
      <c r="D33" s="1083"/>
      <c r="E33" s="1083"/>
      <c r="F33" s="1083"/>
      <c r="G33" s="1083"/>
      <c r="H33" s="1083"/>
      <c r="I33" s="1083"/>
      <c r="J33" s="1083"/>
      <c r="K33" s="1083"/>
      <c r="L33" s="1083"/>
      <c r="M33" s="1083"/>
      <c r="N33" s="1083"/>
      <c r="O33" s="1083"/>
      <c r="P33" s="1084"/>
      <c r="Q33" s="1094"/>
      <c r="R33" s="1095"/>
      <c r="S33" s="1095"/>
      <c r="T33" s="1095"/>
      <c r="U33" s="1095"/>
      <c r="V33" s="1095"/>
      <c r="W33" s="1095"/>
      <c r="X33" s="1095"/>
      <c r="Y33" s="1095"/>
      <c r="Z33" s="1095"/>
      <c r="AA33" s="1095"/>
      <c r="AB33" s="1095"/>
      <c r="AC33" s="1095"/>
      <c r="AD33" s="1095"/>
      <c r="AE33" s="1096"/>
      <c r="AF33" s="1088"/>
      <c r="AG33" s="1089"/>
      <c r="AH33" s="1089"/>
      <c r="AI33" s="1089"/>
      <c r="AJ33" s="1090"/>
      <c r="AK33" s="1031"/>
      <c r="AL33" s="1022"/>
      <c r="AM33" s="1022"/>
      <c r="AN33" s="1022"/>
      <c r="AO33" s="1022"/>
      <c r="AP33" s="1022"/>
      <c r="AQ33" s="1022"/>
      <c r="AR33" s="1022"/>
      <c r="AS33" s="1022"/>
      <c r="AT33" s="1022"/>
      <c r="AU33" s="1022"/>
      <c r="AV33" s="1022"/>
      <c r="AW33" s="1022"/>
      <c r="AX33" s="1022"/>
      <c r="AY33" s="1022"/>
      <c r="AZ33" s="1093"/>
      <c r="BA33" s="1093"/>
      <c r="BB33" s="1093"/>
      <c r="BC33" s="1093"/>
      <c r="BD33" s="1093"/>
      <c r="BE33" s="1077"/>
      <c r="BF33" s="1077"/>
      <c r="BG33" s="1077"/>
      <c r="BH33" s="1077"/>
      <c r="BI33" s="1078"/>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2"/>
      <c r="C34" s="1083"/>
      <c r="D34" s="1083"/>
      <c r="E34" s="1083"/>
      <c r="F34" s="1083"/>
      <c r="G34" s="1083"/>
      <c r="H34" s="1083"/>
      <c r="I34" s="1083"/>
      <c r="J34" s="1083"/>
      <c r="K34" s="1083"/>
      <c r="L34" s="1083"/>
      <c r="M34" s="1083"/>
      <c r="N34" s="1083"/>
      <c r="O34" s="1083"/>
      <c r="P34" s="1084"/>
      <c r="Q34" s="1094"/>
      <c r="R34" s="1095"/>
      <c r="S34" s="1095"/>
      <c r="T34" s="1095"/>
      <c r="U34" s="1095"/>
      <c r="V34" s="1095"/>
      <c r="W34" s="1095"/>
      <c r="X34" s="1095"/>
      <c r="Y34" s="1095"/>
      <c r="Z34" s="1095"/>
      <c r="AA34" s="1095"/>
      <c r="AB34" s="1095"/>
      <c r="AC34" s="1095"/>
      <c r="AD34" s="1095"/>
      <c r="AE34" s="1096"/>
      <c r="AF34" s="1088"/>
      <c r="AG34" s="1089"/>
      <c r="AH34" s="1089"/>
      <c r="AI34" s="1089"/>
      <c r="AJ34" s="1090"/>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77"/>
      <c r="BF34" s="1077"/>
      <c r="BG34" s="1077"/>
      <c r="BH34" s="1077"/>
      <c r="BI34" s="1078"/>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2"/>
      <c r="C35" s="1083"/>
      <c r="D35" s="1083"/>
      <c r="E35" s="1083"/>
      <c r="F35" s="1083"/>
      <c r="G35" s="1083"/>
      <c r="H35" s="1083"/>
      <c r="I35" s="1083"/>
      <c r="J35" s="1083"/>
      <c r="K35" s="1083"/>
      <c r="L35" s="1083"/>
      <c r="M35" s="1083"/>
      <c r="N35" s="1083"/>
      <c r="O35" s="1083"/>
      <c r="P35" s="1084"/>
      <c r="Q35" s="1094"/>
      <c r="R35" s="1095"/>
      <c r="S35" s="1095"/>
      <c r="T35" s="1095"/>
      <c r="U35" s="1095"/>
      <c r="V35" s="1095"/>
      <c r="W35" s="1095"/>
      <c r="X35" s="1095"/>
      <c r="Y35" s="1095"/>
      <c r="Z35" s="1095"/>
      <c r="AA35" s="1095"/>
      <c r="AB35" s="1095"/>
      <c r="AC35" s="1095"/>
      <c r="AD35" s="1095"/>
      <c r="AE35" s="1096"/>
      <c r="AF35" s="1088"/>
      <c r="AG35" s="1089"/>
      <c r="AH35" s="1089"/>
      <c r="AI35" s="1089"/>
      <c r="AJ35" s="1090"/>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77"/>
      <c r="BF35" s="1077"/>
      <c r="BG35" s="1077"/>
      <c r="BH35" s="1077"/>
      <c r="BI35" s="1078"/>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2"/>
      <c r="C36" s="1083"/>
      <c r="D36" s="1083"/>
      <c r="E36" s="1083"/>
      <c r="F36" s="1083"/>
      <c r="G36" s="1083"/>
      <c r="H36" s="1083"/>
      <c r="I36" s="1083"/>
      <c r="J36" s="1083"/>
      <c r="K36" s="1083"/>
      <c r="L36" s="1083"/>
      <c r="M36" s="1083"/>
      <c r="N36" s="1083"/>
      <c r="O36" s="1083"/>
      <c r="P36" s="1084"/>
      <c r="Q36" s="1094"/>
      <c r="R36" s="1095"/>
      <c r="S36" s="1095"/>
      <c r="T36" s="1095"/>
      <c r="U36" s="1095"/>
      <c r="V36" s="1095"/>
      <c r="W36" s="1095"/>
      <c r="X36" s="1095"/>
      <c r="Y36" s="1095"/>
      <c r="Z36" s="1095"/>
      <c r="AA36" s="1095"/>
      <c r="AB36" s="1095"/>
      <c r="AC36" s="1095"/>
      <c r="AD36" s="1095"/>
      <c r="AE36" s="1096"/>
      <c r="AF36" s="1088"/>
      <c r="AG36" s="1089"/>
      <c r="AH36" s="1089"/>
      <c r="AI36" s="1089"/>
      <c r="AJ36" s="1090"/>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77"/>
      <c r="BF36" s="1077"/>
      <c r="BG36" s="1077"/>
      <c r="BH36" s="1077"/>
      <c r="BI36" s="1078"/>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2"/>
      <c r="C37" s="1083"/>
      <c r="D37" s="1083"/>
      <c r="E37" s="1083"/>
      <c r="F37" s="1083"/>
      <c r="G37" s="1083"/>
      <c r="H37" s="1083"/>
      <c r="I37" s="1083"/>
      <c r="J37" s="1083"/>
      <c r="K37" s="1083"/>
      <c r="L37" s="1083"/>
      <c r="M37" s="1083"/>
      <c r="N37" s="1083"/>
      <c r="O37" s="1083"/>
      <c r="P37" s="1084"/>
      <c r="Q37" s="1094"/>
      <c r="R37" s="1095"/>
      <c r="S37" s="1095"/>
      <c r="T37" s="1095"/>
      <c r="U37" s="1095"/>
      <c r="V37" s="1095"/>
      <c r="W37" s="1095"/>
      <c r="X37" s="1095"/>
      <c r="Y37" s="1095"/>
      <c r="Z37" s="1095"/>
      <c r="AA37" s="1095"/>
      <c r="AB37" s="1095"/>
      <c r="AC37" s="1095"/>
      <c r="AD37" s="1095"/>
      <c r="AE37" s="1096"/>
      <c r="AF37" s="1088"/>
      <c r="AG37" s="1089"/>
      <c r="AH37" s="1089"/>
      <c r="AI37" s="1089"/>
      <c r="AJ37" s="1090"/>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77"/>
      <c r="BF37" s="1077"/>
      <c r="BG37" s="1077"/>
      <c r="BH37" s="1077"/>
      <c r="BI37" s="1078"/>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2"/>
      <c r="C38" s="1083"/>
      <c r="D38" s="1083"/>
      <c r="E38" s="1083"/>
      <c r="F38" s="1083"/>
      <c r="G38" s="1083"/>
      <c r="H38" s="1083"/>
      <c r="I38" s="1083"/>
      <c r="J38" s="1083"/>
      <c r="K38" s="1083"/>
      <c r="L38" s="1083"/>
      <c r="M38" s="1083"/>
      <c r="N38" s="1083"/>
      <c r="O38" s="1083"/>
      <c r="P38" s="1084"/>
      <c r="Q38" s="1094"/>
      <c r="R38" s="1095"/>
      <c r="S38" s="1095"/>
      <c r="T38" s="1095"/>
      <c r="U38" s="1095"/>
      <c r="V38" s="1095"/>
      <c r="W38" s="1095"/>
      <c r="X38" s="1095"/>
      <c r="Y38" s="1095"/>
      <c r="Z38" s="1095"/>
      <c r="AA38" s="1095"/>
      <c r="AB38" s="1095"/>
      <c r="AC38" s="1095"/>
      <c r="AD38" s="1095"/>
      <c r="AE38" s="1096"/>
      <c r="AF38" s="1088"/>
      <c r="AG38" s="1089"/>
      <c r="AH38" s="1089"/>
      <c r="AI38" s="1089"/>
      <c r="AJ38" s="1090"/>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77"/>
      <c r="BF38" s="1077"/>
      <c r="BG38" s="1077"/>
      <c r="BH38" s="1077"/>
      <c r="BI38" s="1078"/>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2"/>
      <c r="C39" s="1083"/>
      <c r="D39" s="1083"/>
      <c r="E39" s="1083"/>
      <c r="F39" s="1083"/>
      <c r="G39" s="1083"/>
      <c r="H39" s="1083"/>
      <c r="I39" s="1083"/>
      <c r="J39" s="1083"/>
      <c r="K39" s="1083"/>
      <c r="L39" s="1083"/>
      <c r="M39" s="1083"/>
      <c r="N39" s="1083"/>
      <c r="O39" s="1083"/>
      <c r="P39" s="1084"/>
      <c r="Q39" s="1094"/>
      <c r="R39" s="1095"/>
      <c r="S39" s="1095"/>
      <c r="T39" s="1095"/>
      <c r="U39" s="1095"/>
      <c r="V39" s="1095"/>
      <c r="W39" s="1095"/>
      <c r="X39" s="1095"/>
      <c r="Y39" s="1095"/>
      <c r="Z39" s="1095"/>
      <c r="AA39" s="1095"/>
      <c r="AB39" s="1095"/>
      <c r="AC39" s="1095"/>
      <c r="AD39" s="1095"/>
      <c r="AE39" s="1096"/>
      <c r="AF39" s="1088"/>
      <c r="AG39" s="1089"/>
      <c r="AH39" s="1089"/>
      <c r="AI39" s="1089"/>
      <c r="AJ39" s="1090"/>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77"/>
      <c r="BF39" s="1077"/>
      <c r="BG39" s="1077"/>
      <c r="BH39" s="1077"/>
      <c r="BI39" s="1078"/>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2"/>
      <c r="C40" s="1083"/>
      <c r="D40" s="1083"/>
      <c r="E40" s="1083"/>
      <c r="F40" s="1083"/>
      <c r="G40" s="1083"/>
      <c r="H40" s="1083"/>
      <c r="I40" s="1083"/>
      <c r="J40" s="1083"/>
      <c r="K40" s="1083"/>
      <c r="L40" s="1083"/>
      <c r="M40" s="1083"/>
      <c r="N40" s="1083"/>
      <c r="O40" s="1083"/>
      <c r="P40" s="1084"/>
      <c r="Q40" s="1094"/>
      <c r="R40" s="1095"/>
      <c r="S40" s="1095"/>
      <c r="T40" s="1095"/>
      <c r="U40" s="1095"/>
      <c r="V40" s="1095"/>
      <c r="W40" s="1095"/>
      <c r="X40" s="1095"/>
      <c r="Y40" s="1095"/>
      <c r="Z40" s="1095"/>
      <c r="AA40" s="1095"/>
      <c r="AB40" s="1095"/>
      <c r="AC40" s="1095"/>
      <c r="AD40" s="1095"/>
      <c r="AE40" s="1096"/>
      <c r="AF40" s="1088"/>
      <c r="AG40" s="1089"/>
      <c r="AH40" s="1089"/>
      <c r="AI40" s="1089"/>
      <c r="AJ40" s="1090"/>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77"/>
      <c r="BF40" s="1077"/>
      <c r="BG40" s="1077"/>
      <c r="BH40" s="1077"/>
      <c r="BI40" s="1078"/>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2"/>
      <c r="C41" s="1083"/>
      <c r="D41" s="1083"/>
      <c r="E41" s="1083"/>
      <c r="F41" s="1083"/>
      <c r="G41" s="1083"/>
      <c r="H41" s="1083"/>
      <c r="I41" s="1083"/>
      <c r="J41" s="1083"/>
      <c r="K41" s="1083"/>
      <c r="L41" s="1083"/>
      <c r="M41" s="1083"/>
      <c r="N41" s="1083"/>
      <c r="O41" s="1083"/>
      <c r="P41" s="1084"/>
      <c r="Q41" s="1094"/>
      <c r="R41" s="1095"/>
      <c r="S41" s="1095"/>
      <c r="T41" s="1095"/>
      <c r="U41" s="1095"/>
      <c r="V41" s="1095"/>
      <c r="W41" s="1095"/>
      <c r="X41" s="1095"/>
      <c r="Y41" s="1095"/>
      <c r="Z41" s="1095"/>
      <c r="AA41" s="1095"/>
      <c r="AB41" s="1095"/>
      <c r="AC41" s="1095"/>
      <c r="AD41" s="1095"/>
      <c r="AE41" s="1096"/>
      <c r="AF41" s="1088"/>
      <c r="AG41" s="1089"/>
      <c r="AH41" s="1089"/>
      <c r="AI41" s="1089"/>
      <c r="AJ41" s="1090"/>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77"/>
      <c r="BF41" s="1077"/>
      <c r="BG41" s="1077"/>
      <c r="BH41" s="1077"/>
      <c r="BI41" s="1078"/>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2"/>
      <c r="C42" s="1083"/>
      <c r="D42" s="1083"/>
      <c r="E42" s="1083"/>
      <c r="F42" s="1083"/>
      <c r="G42" s="1083"/>
      <c r="H42" s="1083"/>
      <c r="I42" s="1083"/>
      <c r="J42" s="1083"/>
      <c r="K42" s="1083"/>
      <c r="L42" s="1083"/>
      <c r="M42" s="1083"/>
      <c r="N42" s="1083"/>
      <c r="O42" s="1083"/>
      <c r="P42" s="1084"/>
      <c r="Q42" s="1094"/>
      <c r="R42" s="1095"/>
      <c r="S42" s="1095"/>
      <c r="T42" s="1095"/>
      <c r="U42" s="1095"/>
      <c r="V42" s="1095"/>
      <c r="W42" s="1095"/>
      <c r="X42" s="1095"/>
      <c r="Y42" s="1095"/>
      <c r="Z42" s="1095"/>
      <c r="AA42" s="1095"/>
      <c r="AB42" s="1095"/>
      <c r="AC42" s="1095"/>
      <c r="AD42" s="1095"/>
      <c r="AE42" s="1096"/>
      <c r="AF42" s="1088"/>
      <c r="AG42" s="1089"/>
      <c r="AH42" s="1089"/>
      <c r="AI42" s="1089"/>
      <c r="AJ42" s="1090"/>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77"/>
      <c r="BF42" s="1077"/>
      <c r="BG42" s="1077"/>
      <c r="BH42" s="1077"/>
      <c r="BI42" s="1078"/>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2"/>
      <c r="C43" s="1083"/>
      <c r="D43" s="1083"/>
      <c r="E43" s="1083"/>
      <c r="F43" s="1083"/>
      <c r="G43" s="1083"/>
      <c r="H43" s="1083"/>
      <c r="I43" s="1083"/>
      <c r="J43" s="1083"/>
      <c r="K43" s="1083"/>
      <c r="L43" s="1083"/>
      <c r="M43" s="1083"/>
      <c r="N43" s="1083"/>
      <c r="O43" s="1083"/>
      <c r="P43" s="1084"/>
      <c r="Q43" s="1094"/>
      <c r="R43" s="1095"/>
      <c r="S43" s="1095"/>
      <c r="T43" s="1095"/>
      <c r="U43" s="1095"/>
      <c r="V43" s="1095"/>
      <c r="W43" s="1095"/>
      <c r="X43" s="1095"/>
      <c r="Y43" s="1095"/>
      <c r="Z43" s="1095"/>
      <c r="AA43" s="1095"/>
      <c r="AB43" s="1095"/>
      <c r="AC43" s="1095"/>
      <c r="AD43" s="1095"/>
      <c r="AE43" s="1096"/>
      <c r="AF43" s="1088"/>
      <c r="AG43" s="1089"/>
      <c r="AH43" s="1089"/>
      <c r="AI43" s="1089"/>
      <c r="AJ43" s="1090"/>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77"/>
      <c r="BF43" s="1077"/>
      <c r="BG43" s="1077"/>
      <c r="BH43" s="1077"/>
      <c r="BI43" s="1078"/>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2"/>
      <c r="C44" s="1083"/>
      <c r="D44" s="1083"/>
      <c r="E44" s="1083"/>
      <c r="F44" s="1083"/>
      <c r="G44" s="1083"/>
      <c r="H44" s="1083"/>
      <c r="I44" s="1083"/>
      <c r="J44" s="1083"/>
      <c r="K44" s="1083"/>
      <c r="L44" s="1083"/>
      <c r="M44" s="1083"/>
      <c r="N44" s="1083"/>
      <c r="O44" s="1083"/>
      <c r="P44" s="1084"/>
      <c r="Q44" s="1094"/>
      <c r="R44" s="1095"/>
      <c r="S44" s="1095"/>
      <c r="T44" s="1095"/>
      <c r="U44" s="1095"/>
      <c r="V44" s="1095"/>
      <c r="W44" s="1095"/>
      <c r="X44" s="1095"/>
      <c r="Y44" s="1095"/>
      <c r="Z44" s="1095"/>
      <c r="AA44" s="1095"/>
      <c r="AB44" s="1095"/>
      <c r="AC44" s="1095"/>
      <c r="AD44" s="1095"/>
      <c r="AE44" s="1096"/>
      <c r="AF44" s="1088"/>
      <c r="AG44" s="1089"/>
      <c r="AH44" s="1089"/>
      <c r="AI44" s="1089"/>
      <c r="AJ44" s="1090"/>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77"/>
      <c r="BF44" s="1077"/>
      <c r="BG44" s="1077"/>
      <c r="BH44" s="1077"/>
      <c r="BI44" s="1078"/>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2"/>
      <c r="C45" s="1083"/>
      <c r="D45" s="1083"/>
      <c r="E45" s="1083"/>
      <c r="F45" s="1083"/>
      <c r="G45" s="1083"/>
      <c r="H45" s="1083"/>
      <c r="I45" s="1083"/>
      <c r="J45" s="1083"/>
      <c r="K45" s="1083"/>
      <c r="L45" s="1083"/>
      <c r="M45" s="1083"/>
      <c r="N45" s="1083"/>
      <c r="O45" s="1083"/>
      <c r="P45" s="1084"/>
      <c r="Q45" s="1094"/>
      <c r="R45" s="1095"/>
      <c r="S45" s="1095"/>
      <c r="T45" s="1095"/>
      <c r="U45" s="1095"/>
      <c r="V45" s="1095"/>
      <c r="W45" s="1095"/>
      <c r="X45" s="1095"/>
      <c r="Y45" s="1095"/>
      <c r="Z45" s="1095"/>
      <c r="AA45" s="1095"/>
      <c r="AB45" s="1095"/>
      <c r="AC45" s="1095"/>
      <c r="AD45" s="1095"/>
      <c r="AE45" s="1096"/>
      <c r="AF45" s="1088"/>
      <c r="AG45" s="1089"/>
      <c r="AH45" s="1089"/>
      <c r="AI45" s="1089"/>
      <c r="AJ45" s="1090"/>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77"/>
      <c r="BF45" s="1077"/>
      <c r="BG45" s="1077"/>
      <c r="BH45" s="1077"/>
      <c r="BI45" s="1078"/>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2"/>
      <c r="C46" s="1083"/>
      <c r="D46" s="1083"/>
      <c r="E46" s="1083"/>
      <c r="F46" s="1083"/>
      <c r="G46" s="1083"/>
      <c r="H46" s="1083"/>
      <c r="I46" s="1083"/>
      <c r="J46" s="1083"/>
      <c r="K46" s="1083"/>
      <c r="L46" s="1083"/>
      <c r="M46" s="1083"/>
      <c r="N46" s="1083"/>
      <c r="O46" s="1083"/>
      <c r="P46" s="1084"/>
      <c r="Q46" s="1094"/>
      <c r="R46" s="1095"/>
      <c r="S46" s="1095"/>
      <c r="T46" s="1095"/>
      <c r="U46" s="1095"/>
      <c r="V46" s="1095"/>
      <c r="W46" s="1095"/>
      <c r="X46" s="1095"/>
      <c r="Y46" s="1095"/>
      <c r="Z46" s="1095"/>
      <c r="AA46" s="1095"/>
      <c r="AB46" s="1095"/>
      <c r="AC46" s="1095"/>
      <c r="AD46" s="1095"/>
      <c r="AE46" s="1096"/>
      <c r="AF46" s="1088"/>
      <c r="AG46" s="1089"/>
      <c r="AH46" s="1089"/>
      <c r="AI46" s="1089"/>
      <c r="AJ46" s="1090"/>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77"/>
      <c r="BF46" s="1077"/>
      <c r="BG46" s="1077"/>
      <c r="BH46" s="1077"/>
      <c r="BI46" s="1078"/>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2"/>
      <c r="C47" s="1083"/>
      <c r="D47" s="1083"/>
      <c r="E47" s="1083"/>
      <c r="F47" s="1083"/>
      <c r="G47" s="1083"/>
      <c r="H47" s="1083"/>
      <c r="I47" s="1083"/>
      <c r="J47" s="1083"/>
      <c r="K47" s="1083"/>
      <c r="L47" s="1083"/>
      <c r="M47" s="1083"/>
      <c r="N47" s="1083"/>
      <c r="O47" s="1083"/>
      <c r="P47" s="1084"/>
      <c r="Q47" s="1094"/>
      <c r="R47" s="1095"/>
      <c r="S47" s="1095"/>
      <c r="T47" s="1095"/>
      <c r="U47" s="1095"/>
      <c r="V47" s="1095"/>
      <c r="W47" s="1095"/>
      <c r="X47" s="1095"/>
      <c r="Y47" s="1095"/>
      <c r="Z47" s="1095"/>
      <c r="AA47" s="1095"/>
      <c r="AB47" s="1095"/>
      <c r="AC47" s="1095"/>
      <c r="AD47" s="1095"/>
      <c r="AE47" s="1096"/>
      <c r="AF47" s="1088"/>
      <c r="AG47" s="1089"/>
      <c r="AH47" s="1089"/>
      <c r="AI47" s="1089"/>
      <c r="AJ47" s="1090"/>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77"/>
      <c r="BF47" s="1077"/>
      <c r="BG47" s="1077"/>
      <c r="BH47" s="1077"/>
      <c r="BI47" s="1078"/>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2"/>
      <c r="C48" s="1083"/>
      <c r="D48" s="1083"/>
      <c r="E48" s="1083"/>
      <c r="F48" s="1083"/>
      <c r="G48" s="1083"/>
      <c r="H48" s="1083"/>
      <c r="I48" s="1083"/>
      <c r="J48" s="1083"/>
      <c r="K48" s="1083"/>
      <c r="L48" s="1083"/>
      <c r="M48" s="1083"/>
      <c r="N48" s="1083"/>
      <c r="O48" s="1083"/>
      <c r="P48" s="1084"/>
      <c r="Q48" s="1094"/>
      <c r="R48" s="1095"/>
      <c r="S48" s="1095"/>
      <c r="T48" s="1095"/>
      <c r="U48" s="1095"/>
      <c r="V48" s="1095"/>
      <c r="W48" s="1095"/>
      <c r="X48" s="1095"/>
      <c r="Y48" s="1095"/>
      <c r="Z48" s="1095"/>
      <c r="AA48" s="1095"/>
      <c r="AB48" s="1095"/>
      <c r="AC48" s="1095"/>
      <c r="AD48" s="1095"/>
      <c r="AE48" s="1096"/>
      <c r="AF48" s="1088"/>
      <c r="AG48" s="1089"/>
      <c r="AH48" s="1089"/>
      <c r="AI48" s="1089"/>
      <c r="AJ48" s="1090"/>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77"/>
      <c r="BF48" s="1077"/>
      <c r="BG48" s="1077"/>
      <c r="BH48" s="1077"/>
      <c r="BI48" s="1078"/>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2"/>
      <c r="C49" s="1083"/>
      <c r="D49" s="1083"/>
      <c r="E49" s="1083"/>
      <c r="F49" s="1083"/>
      <c r="G49" s="1083"/>
      <c r="H49" s="1083"/>
      <c r="I49" s="1083"/>
      <c r="J49" s="1083"/>
      <c r="K49" s="1083"/>
      <c r="L49" s="1083"/>
      <c r="M49" s="1083"/>
      <c r="N49" s="1083"/>
      <c r="O49" s="1083"/>
      <c r="P49" s="1084"/>
      <c r="Q49" s="1094"/>
      <c r="R49" s="1095"/>
      <c r="S49" s="1095"/>
      <c r="T49" s="1095"/>
      <c r="U49" s="1095"/>
      <c r="V49" s="1095"/>
      <c r="W49" s="1095"/>
      <c r="X49" s="1095"/>
      <c r="Y49" s="1095"/>
      <c r="Z49" s="1095"/>
      <c r="AA49" s="1095"/>
      <c r="AB49" s="1095"/>
      <c r="AC49" s="1095"/>
      <c r="AD49" s="1095"/>
      <c r="AE49" s="1096"/>
      <c r="AF49" s="1088"/>
      <c r="AG49" s="1089"/>
      <c r="AH49" s="1089"/>
      <c r="AI49" s="1089"/>
      <c r="AJ49" s="1090"/>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77"/>
      <c r="BF49" s="1077"/>
      <c r="BG49" s="1077"/>
      <c r="BH49" s="1077"/>
      <c r="BI49" s="1078"/>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2"/>
      <c r="C50" s="1083"/>
      <c r="D50" s="1083"/>
      <c r="E50" s="1083"/>
      <c r="F50" s="1083"/>
      <c r="G50" s="1083"/>
      <c r="H50" s="1083"/>
      <c r="I50" s="1083"/>
      <c r="J50" s="1083"/>
      <c r="K50" s="1083"/>
      <c r="L50" s="1083"/>
      <c r="M50" s="1083"/>
      <c r="N50" s="1083"/>
      <c r="O50" s="1083"/>
      <c r="P50" s="1084"/>
      <c r="Q50" s="1085"/>
      <c r="R50" s="1086"/>
      <c r="S50" s="1086"/>
      <c r="T50" s="1086"/>
      <c r="U50" s="1086"/>
      <c r="V50" s="1086"/>
      <c r="W50" s="1086"/>
      <c r="X50" s="1086"/>
      <c r="Y50" s="1086"/>
      <c r="Z50" s="1086"/>
      <c r="AA50" s="1086"/>
      <c r="AB50" s="1086"/>
      <c r="AC50" s="1086"/>
      <c r="AD50" s="1086"/>
      <c r="AE50" s="1087"/>
      <c r="AF50" s="1088"/>
      <c r="AG50" s="1089"/>
      <c r="AH50" s="1089"/>
      <c r="AI50" s="1089"/>
      <c r="AJ50" s="1090"/>
      <c r="AK50" s="1091"/>
      <c r="AL50" s="1086"/>
      <c r="AM50" s="1086"/>
      <c r="AN50" s="1086"/>
      <c r="AO50" s="1086"/>
      <c r="AP50" s="1086"/>
      <c r="AQ50" s="1086"/>
      <c r="AR50" s="1086"/>
      <c r="AS50" s="1086"/>
      <c r="AT50" s="1086"/>
      <c r="AU50" s="1086"/>
      <c r="AV50" s="1086"/>
      <c r="AW50" s="1086"/>
      <c r="AX50" s="1086"/>
      <c r="AY50" s="1086"/>
      <c r="AZ50" s="1092"/>
      <c r="BA50" s="1092"/>
      <c r="BB50" s="1092"/>
      <c r="BC50" s="1092"/>
      <c r="BD50" s="1092"/>
      <c r="BE50" s="1077"/>
      <c r="BF50" s="1077"/>
      <c r="BG50" s="1077"/>
      <c r="BH50" s="1077"/>
      <c r="BI50" s="1078"/>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2"/>
      <c r="C51" s="1083"/>
      <c r="D51" s="1083"/>
      <c r="E51" s="1083"/>
      <c r="F51" s="1083"/>
      <c r="G51" s="1083"/>
      <c r="H51" s="1083"/>
      <c r="I51" s="1083"/>
      <c r="J51" s="1083"/>
      <c r="K51" s="1083"/>
      <c r="L51" s="1083"/>
      <c r="M51" s="1083"/>
      <c r="N51" s="1083"/>
      <c r="O51" s="1083"/>
      <c r="P51" s="1084"/>
      <c r="Q51" s="1085"/>
      <c r="R51" s="1086"/>
      <c r="S51" s="1086"/>
      <c r="T51" s="1086"/>
      <c r="U51" s="1086"/>
      <c r="V51" s="1086"/>
      <c r="W51" s="1086"/>
      <c r="X51" s="1086"/>
      <c r="Y51" s="1086"/>
      <c r="Z51" s="1086"/>
      <c r="AA51" s="1086"/>
      <c r="AB51" s="1086"/>
      <c r="AC51" s="1086"/>
      <c r="AD51" s="1086"/>
      <c r="AE51" s="1087"/>
      <c r="AF51" s="1088"/>
      <c r="AG51" s="1089"/>
      <c r="AH51" s="1089"/>
      <c r="AI51" s="1089"/>
      <c r="AJ51" s="1090"/>
      <c r="AK51" s="1091"/>
      <c r="AL51" s="1086"/>
      <c r="AM51" s="1086"/>
      <c r="AN51" s="1086"/>
      <c r="AO51" s="1086"/>
      <c r="AP51" s="1086"/>
      <c r="AQ51" s="1086"/>
      <c r="AR51" s="1086"/>
      <c r="AS51" s="1086"/>
      <c r="AT51" s="1086"/>
      <c r="AU51" s="1086"/>
      <c r="AV51" s="1086"/>
      <c r="AW51" s="1086"/>
      <c r="AX51" s="1086"/>
      <c r="AY51" s="1086"/>
      <c r="AZ51" s="1092"/>
      <c r="BA51" s="1092"/>
      <c r="BB51" s="1092"/>
      <c r="BC51" s="1092"/>
      <c r="BD51" s="1092"/>
      <c r="BE51" s="1077"/>
      <c r="BF51" s="1077"/>
      <c r="BG51" s="1077"/>
      <c r="BH51" s="1077"/>
      <c r="BI51" s="1078"/>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2"/>
      <c r="C52" s="1083"/>
      <c r="D52" s="1083"/>
      <c r="E52" s="1083"/>
      <c r="F52" s="1083"/>
      <c r="G52" s="1083"/>
      <c r="H52" s="1083"/>
      <c r="I52" s="1083"/>
      <c r="J52" s="1083"/>
      <c r="K52" s="1083"/>
      <c r="L52" s="1083"/>
      <c r="M52" s="1083"/>
      <c r="N52" s="1083"/>
      <c r="O52" s="1083"/>
      <c r="P52" s="1084"/>
      <c r="Q52" s="1085"/>
      <c r="R52" s="1086"/>
      <c r="S52" s="1086"/>
      <c r="T52" s="1086"/>
      <c r="U52" s="1086"/>
      <c r="V52" s="1086"/>
      <c r="W52" s="1086"/>
      <c r="X52" s="1086"/>
      <c r="Y52" s="1086"/>
      <c r="Z52" s="1086"/>
      <c r="AA52" s="1086"/>
      <c r="AB52" s="1086"/>
      <c r="AC52" s="1086"/>
      <c r="AD52" s="1086"/>
      <c r="AE52" s="1087"/>
      <c r="AF52" s="1088"/>
      <c r="AG52" s="1089"/>
      <c r="AH52" s="1089"/>
      <c r="AI52" s="1089"/>
      <c r="AJ52" s="1090"/>
      <c r="AK52" s="1091"/>
      <c r="AL52" s="1086"/>
      <c r="AM52" s="1086"/>
      <c r="AN52" s="1086"/>
      <c r="AO52" s="1086"/>
      <c r="AP52" s="1086"/>
      <c r="AQ52" s="1086"/>
      <c r="AR52" s="1086"/>
      <c r="AS52" s="1086"/>
      <c r="AT52" s="1086"/>
      <c r="AU52" s="1086"/>
      <c r="AV52" s="1086"/>
      <c r="AW52" s="1086"/>
      <c r="AX52" s="1086"/>
      <c r="AY52" s="1086"/>
      <c r="AZ52" s="1092"/>
      <c r="BA52" s="1092"/>
      <c r="BB52" s="1092"/>
      <c r="BC52" s="1092"/>
      <c r="BD52" s="1092"/>
      <c r="BE52" s="1077"/>
      <c r="BF52" s="1077"/>
      <c r="BG52" s="1077"/>
      <c r="BH52" s="1077"/>
      <c r="BI52" s="1078"/>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2"/>
      <c r="C53" s="1083"/>
      <c r="D53" s="1083"/>
      <c r="E53" s="1083"/>
      <c r="F53" s="1083"/>
      <c r="G53" s="1083"/>
      <c r="H53" s="1083"/>
      <c r="I53" s="1083"/>
      <c r="J53" s="1083"/>
      <c r="K53" s="1083"/>
      <c r="L53" s="1083"/>
      <c r="M53" s="1083"/>
      <c r="N53" s="1083"/>
      <c r="O53" s="1083"/>
      <c r="P53" s="1084"/>
      <c r="Q53" s="1085"/>
      <c r="R53" s="1086"/>
      <c r="S53" s="1086"/>
      <c r="T53" s="1086"/>
      <c r="U53" s="1086"/>
      <c r="V53" s="1086"/>
      <c r="W53" s="1086"/>
      <c r="X53" s="1086"/>
      <c r="Y53" s="1086"/>
      <c r="Z53" s="1086"/>
      <c r="AA53" s="1086"/>
      <c r="AB53" s="1086"/>
      <c r="AC53" s="1086"/>
      <c r="AD53" s="1086"/>
      <c r="AE53" s="1087"/>
      <c r="AF53" s="1088"/>
      <c r="AG53" s="1089"/>
      <c r="AH53" s="1089"/>
      <c r="AI53" s="1089"/>
      <c r="AJ53" s="1090"/>
      <c r="AK53" s="1091"/>
      <c r="AL53" s="1086"/>
      <c r="AM53" s="1086"/>
      <c r="AN53" s="1086"/>
      <c r="AO53" s="1086"/>
      <c r="AP53" s="1086"/>
      <c r="AQ53" s="1086"/>
      <c r="AR53" s="1086"/>
      <c r="AS53" s="1086"/>
      <c r="AT53" s="1086"/>
      <c r="AU53" s="1086"/>
      <c r="AV53" s="1086"/>
      <c r="AW53" s="1086"/>
      <c r="AX53" s="1086"/>
      <c r="AY53" s="1086"/>
      <c r="AZ53" s="1092"/>
      <c r="BA53" s="1092"/>
      <c r="BB53" s="1092"/>
      <c r="BC53" s="1092"/>
      <c r="BD53" s="1092"/>
      <c r="BE53" s="1077"/>
      <c r="BF53" s="1077"/>
      <c r="BG53" s="1077"/>
      <c r="BH53" s="1077"/>
      <c r="BI53" s="1078"/>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2"/>
      <c r="C54" s="1083"/>
      <c r="D54" s="1083"/>
      <c r="E54" s="1083"/>
      <c r="F54" s="1083"/>
      <c r="G54" s="1083"/>
      <c r="H54" s="1083"/>
      <c r="I54" s="1083"/>
      <c r="J54" s="1083"/>
      <c r="K54" s="1083"/>
      <c r="L54" s="1083"/>
      <c r="M54" s="1083"/>
      <c r="N54" s="1083"/>
      <c r="O54" s="1083"/>
      <c r="P54" s="1084"/>
      <c r="Q54" s="1085"/>
      <c r="R54" s="1086"/>
      <c r="S54" s="1086"/>
      <c r="T54" s="1086"/>
      <c r="U54" s="1086"/>
      <c r="V54" s="1086"/>
      <c r="W54" s="1086"/>
      <c r="X54" s="1086"/>
      <c r="Y54" s="1086"/>
      <c r="Z54" s="1086"/>
      <c r="AA54" s="1086"/>
      <c r="AB54" s="1086"/>
      <c r="AC54" s="1086"/>
      <c r="AD54" s="1086"/>
      <c r="AE54" s="1087"/>
      <c r="AF54" s="1088"/>
      <c r="AG54" s="1089"/>
      <c r="AH54" s="1089"/>
      <c r="AI54" s="1089"/>
      <c r="AJ54" s="1090"/>
      <c r="AK54" s="1091"/>
      <c r="AL54" s="1086"/>
      <c r="AM54" s="1086"/>
      <c r="AN54" s="1086"/>
      <c r="AO54" s="1086"/>
      <c r="AP54" s="1086"/>
      <c r="AQ54" s="1086"/>
      <c r="AR54" s="1086"/>
      <c r="AS54" s="1086"/>
      <c r="AT54" s="1086"/>
      <c r="AU54" s="1086"/>
      <c r="AV54" s="1086"/>
      <c r="AW54" s="1086"/>
      <c r="AX54" s="1086"/>
      <c r="AY54" s="1086"/>
      <c r="AZ54" s="1092"/>
      <c r="BA54" s="1092"/>
      <c r="BB54" s="1092"/>
      <c r="BC54" s="1092"/>
      <c r="BD54" s="1092"/>
      <c r="BE54" s="1077"/>
      <c r="BF54" s="1077"/>
      <c r="BG54" s="1077"/>
      <c r="BH54" s="1077"/>
      <c r="BI54" s="1078"/>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2"/>
      <c r="C55" s="1083"/>
      <c r="D55" s="1083"/>
      <c r="E55" s="1083"/>
      <c r="F55" s="1083"/>
      <c r="G55" s="1083"/>
      <c r="H55" s="1083"/>
      <c r="I55" s="1083"/>
      <c r="J55" s="1083"/>
      <c r="K55" s="1083"/>
      <c r="L55" s="1083"/>
      <c r="M55" s="1083"/>
      <c r="N55" s="1083"/>
      <c r="O55" s="1083"/>
      <c r="P55" s="1084"/>
      <c r="Q55" s="1085"/>
      <c r="R55" s="1086"/>
      <c r="S55" s="1086"/>
      <c r="T55" s="1086"/>
      <c r="U55" s="1086"/>
      <c r="V55" s="1086"/>
      <c r="W55" s="1086"/>
      <c r="X55" s="1086"/>
      <c r="Y55" s="1086"/>
      <c r="Z55" s="1086"/>
      <c r="AA55" s="1086"/>
      <c r="AB55" s="1086"/>
      <c r="AC55" s="1086"/>
      <c r="AD55" s="1086"/>
      <c r="AE55" s="1087"/>
      <c r="AF55" s="1088"/>
      <c r="AG55" s="1089"/>
      <c r="AH55" s="1089"/>
      <c r="AI55" s="1089"/>
      <c r="AJ55" s="1090"/>
      <c r="AK55" s="1091"/>
      <c r="AL55" s="1086"/>
      <c r="AM55" s="1086"/>
      <c r="AN55" s="1086"/>
      <c r="AO55" s="1086"/>
      <c r="AP55" s="1086"/>
      <c r="AQ55" s="1086"/>
      <c r="AR55" s="1086"/>
      <c r="AS55" s="1086"/>
      <c r="AT55" s="1086"/>
      <c r="AU55" s="1086"/>
      <c r="AV55" s="1086"/>
      <c r="AW55" s="1086"/>
      <c r="AX55" s="1086"/>
      <c r="AY55" s="1086"/>
      <c r="AZ55" s="1092"/>
      <c r="BA55" s="1092"/>
      <c r="BB55" s="1092"/>
      <c r="BC55" s="1092"/>
      <c r="BD55" s="1092"/>
      <c r="BE55" s="1077"/>
      <c r="BF55" s="1077"/>
      <c r="BG55" s="1077"/>
      <c r="BH55" s="1077"/>
      <c r="BI55" s="1078"/>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2"/>
      <c r="C56" s="1083"/>
      <c r="D56" s="1083"/>
      <c r="E56" s="1083"/>
      <c r="F56" s="1083"/>
      <c r="G56" s="1083"/>
      <c r="H56" s="1083"/>
      <c r="I56" s="1083"/>
      <c r="J56" s="1083"/>
      <c r="K56" s="1083"/>
      <c r="L56" s="1083"/>
      <c r="M56" s="1083"/>
      <c r="N56" s="1083"/>
      <c r="O56" s="1083"/>
      <c r="P56" s="1084"/>
      <c r="Q56" s="1085"/>
      <c r="R56" s="1086"/>
      <c r="S56" s="1086"/>
      <c r="T56" s="1086"/>
      <c r="U56" s="1086"/>
      <c r="V56" s="1086"/>
      <c r="W56" s="1086"/>
      <c r="X56" s="1086"/>
      <c r="Y56" s="1086"/>
      <c r="Z56" s="1086"/>
      <c r="AA56" s="1086"/>
      <c r="AB56" s="1086"/>
      <c r="AC56" s="1086"/>
      <c r="AD56" s="1086"/>
      <c r="AE56" s="1087"/>
      <c r="AF56" s="1088"/>
      <c r="AG56" s="1089"/>
      <c r="AH56" s="1089"/>
      <c r="AI56" s="1089"/>
      <c r="AJ56" s="1090"/>
      <c r="AK56" s="1091"/>
      <c r="AL56" s="1086"/>
      <c r="AM56" s="1086"/>
      <c r="AN56" s="1086"/>
      <c r="AO56" s="1086"/>
      <c r="AP56" s="1086"/>
      <c r="AQ56" s="1086"/>
      <c r="AR56" s="1086"/>
      <c r="AS56" s="1086"/>
      <c r="AT56" s="1086"/>
      <c r="AU56" s="1086"/>
      <c r="AV56" s="1086"/>
      <c r="AW56" s="1086"/>
      <c r="AX56" s="1086"/>
      <c r="AY56" s="1086"/>
      <c r="AZ56" s="1092"/>
      <c r="BA56" s="1092"/>
      <c r="BB56" s="1092"/>
      <c r="BC56" s="1092"/>
      <c r="BD56" s="1092"/>
      <c r="BE56" s="1077"/>
      <c r="BF56" s="1077"/>
      <c r="BG56" s="1077"/>
      <c r="BH56" s="1077"/>
      <c r="BI56" s="1078"/>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2"/>
      <c r="C57" s="1083"/>
      <c r="D57" s="1083"/>
      <c r="E57" s="1083"/>
      <c r="F57" s="1083"/>
      <c r="G57" s="1083"/>
      <c r="H57" s="1083"/>
      <c r="I57" s="1083"/>
      <c r="J57" s="1083"/>
      <c r="K57" s="1083"/>
      <c r="L57" s="1083"/>
      <c r="M57" s="1083"/>
      <c r="N57" s="1083"/>
      <c r="O57" s="1083"/>
      <c r="P57" s="1084"/>
      <c r="Q57" s="1085"/>
      <c r="R57" s="1086"/>
      <c r="S57" s="1086"/>
      <c r="T57" s="1086"/>
      <c r="U57" s="1086"/>
      <c r="V57" s="1086"/>
      <c r="W57" s="1086"/>
      <c r="X57" s="1086"/>
      <c r="Y57" s="1086"/>
      <c r="Z57" s="1086"/>
      <c r="AA57" s="1086"/>
      <c r="AB57" s="1086"/>
      <c r="AC57" s="1086"/>
      <c r="AD57" s="1086"/>
      <c r="AE57" s="1087"/>
      <c r="AF57" s="1088"/>
      <c r="AG57" s="1089"/>
      <c r="AH57" s="1089"/>
      <c r="AI57" s="1089"/>
      <c r="AJ57" s="1090"/>
      <c r="AK57" s="1091"/>
      <c r="AL57" s="1086"/>
      <c r="AM57" s="1086"/>
      <c r="AN57" s="1086"/>
      <c r="AO57" s="1086"/>
      <c r="AP57" s="1086"/>
      <c r="AQ57" s="1086"/>
      <c r="AR57" s="1086"/>
      <c r="AS57" s="1086"/>
      <c r="AT57" s="1086"/>
      <c r="AU57" s="1086"/>
      <c r="AV57" s="1086"/>
      <c r="AW57" s="1086"/>
      <c r="AX57" s="1086"/>
      <c r="AY57" s="1086"/>
      <c r="AZ57" s="1092"/>
      <c r="BA57" s="1092"/>
      <c r="BB57" s="1092"/>
      <c r="BC57" s="1092"/>
      <c r="BD57" s="1092"/>
      <c r="BE57" s="1077"/>
      <c r="BF57" s="1077"/>
      <c r="BG57" s="1077"/>
      <c r="BH57" s="1077"/>
      <c r="BI57" s="1078"/>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2"/>
      <c r="C58" s="1083"/>
      <c r="D58" s="1083"/>
      <c r="E58" s="1083"/>
      <c r="F58" s="1083"/>
      <c r="G58" s="1083"/>
      <c r="H58" s="1083"/>
      <c r="I58" s="1083"/>
      <c r="J58" s="1083"/>
      <c r="K58" s="1083"/>
      <c r="L58" s="1083"/>
      <c r="M58" s="1083"/>
      <c r="N58" s="1083"/>
      <c r="O58" s="1083"/>
      <c r="P58" s="1084"/>
      <c r="Q58" s="1085"/>
      <c r="R58" s="1086"/>
      <c r="S58" s="1086"/>
      <c r="T58" s="1086"/>
      <c r="U58" s="1086"/>
      <c r="V58" s="1086"/>
      <c r="W58" s="1086"/>
      <c r="X58" s="1086"/>
      <c r="Y58" s="1086"/>
      <c r="Z58" s="1086"/>
      <c r="AA58" s="1086"/>
      <c r="AB58" s="1086"/>
      <c r="AC58" s="1086"/>
      <c r="AD58" s="1086"/>
      <c r="AE58" s="1087"/>
      <c r="AF58" s="1088"/>
      <c r="AG58" s="1089"/>
      <c r="AH58" s="1089"/>
      <c r="AI58" s="1089"/>
      <c r="AJ58" s="1090"/>
      <c r="AK58" s="1091"/>
      <c r="AL58" s="1086"/>
      <c r="AM58" s="1086"/>
      <c r="AN58" s="1086"/>
      <c r="AO58" s="1086"/>
      <c r="AP58" s="1086"/>
      <c r="AQ58" s="1086"/>
      <c r="AR58" s="1086"/>
      <c r="AS58" s="1086"/>
      <c r="AT58" s="1086"/>
      <c r="AU58" s="1086"/>
      <c r="AV58" s="1086"/>
      <c r="AW58" s="1086"/>
      <c r="AX58" s="1086"/>
      <c r="AY58" s="1086"/>
      <c r="AZ58" s="1092"/>
      <c r="BA58" s="1092"/>
      <c r="BB58" s="1092"/>
      <c r="BC58" s="1092"/>
      <c r="BD58" s="1092"/>
      <c r="BE58" s="1077"/>
      <c r="BF58" s="1077"/>
      <c r="BG58" s="1077"/>
      <c r="BH58" s="1077"/>
      <c r="BI58" s="1078"/>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2"/>
      <c r="C59" s="1083"/>
      <c r="D59" s="1083"/>
      <c r="E59" s="1083"/>
      <c r="F59" s="1083"/>
      <c r="G59" s="1083"/>
      <c r="H59" s="1083"/>
      <c r="I59" s="1083"/>
      <c r="J59" s="1083"/>
      <c r="K59" s="1083"/>
      <c r="L59" s="1083"/>
      <c r="M59" s="1083"/>
      <c r="N59" s="1083"/>
      <c r="O59" s="1083"/>
      <c r="P59" s="1084"/>
      <c r="Q59" s="1085"/>
      <c r="R59" s="1086"/>
      <c r="S59" s="1086"/>
      <c r="T59" s="1086"/>
      <c r="U59" s="1086"/>
      <c r="V59" s="1086"/>
      <c r="W59" s="1086"/>
      <c r="X59" s="1086"/>
      <c r="Y59" s="1086"/>
      <c r="Z59" s="1086"/>
      <c r="AA59" s="1086"/>
      <c r="AB59" s="1086"/>
      <c r="AC59" s="1086"/>
      <c r="AD59" s="1086"/>
      <c r="AE59" s="1087"/>
      <c r="AF59" s="1088"/>
      <c r="AG59" s="1089"/>
      <c r="AH59" s="1089"/>
      <c r="AI59" s="1089"/>
      <c r="AJ59" s="1090"/>
      <c r="AK59" s="1091"/>
      <c r="AL59" s="1086"/>
      <c r="AM59" s="1086"/>
      <c r="AN59" s="1086"/>
      <c r="AO59" s="1086"/>
      <c r="AP59" s="1086"/>
      <c r="AQ59" s="1086"/>
      <c r="AR59" s="1086"/>
      <c r="AS59" s="1086"/>
      <c r="AT59" s="1086"/>
      <c r="AU59" s="1086"/>
      <c r="AV59" s="1086"/>
      <c r="AW59" s="1086"/>
      <c r="AX59" s="1086"/>
      <c r="AY59" s="1086"/>
      <c r="AZ59" s="1092"/>
      <c r="BA59" s="1092"/>
      <c r="BB59" s="1092"/>
      <c r="BC59" s="1092"/>
      <c r="BD59" s="1092"/>
      <c r="BE59" s="1077"/>
      <c r="BF59" s="1077"/>
      <c r="BG59" s="1077"/>
      <c r="BH59" s="1077"/>
      <c r="BI59" s="1078"/>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2"/>
      <c r="C60" s="1083"/>
      <c r="D60" s="1083"/>
      <c r="E60" s="1083"/>
      <c r="F60" s="1083"/>
      <c r="G60" s="1083"/>
      <c r="H60" s="1083"/>
      <c r="I60" s="1083"/>
      <c r="J60" s="1083"/>
      <c r="K60" s="1083"/>
      <c r="L60" s="1083"/>
      <c r="M60" s="1083"/>
      <c r="N60" s="1083"/>
      <c r="O60" s="1083"/>
      <c r="P60" s="1084"/>
      <c r="Q60" s="1085"/>
      <c r="R60" s="1086"/>
      <c r="S60" s="1086"/>
      <c r="T60" s="1086"/>
      <c r="U60" s="1086"/>
      <c r="V60" s="1086"/>
      <c r="W60" s="1086"/>
      <c r="X60" s="1086"/>
      <c r="Y60" s="1086"/>
      <c r="Z60" s="1086"/>
      <c r="AA60" s="1086"/>
      <c r="AB60" s="1086"/>
      <c r="AC60" s="1086"/>
      <c r="AD60" s="1086"/>
      <c r="AE60" s="1087"/>
      <c r="AF60" s="1088"/>
      <c r="AG60" s="1089"/>
      <c r="AH60" s="1089"/>
      <c r="AI60" s="1089"/>
      <c r="AJ60" s="1090"/>
      <c r="AK60" s="1091"/>
      <c r="AL60" s="1086"/>
      <c r="AM60" s="1086"/>
      <c r="AN60" s="1086"/>
      <c r="AO60" s="1086"/>
      <c r="AP60" s="1086"/>
      <c r="AQ60" s="1086"/>
      <c r="AR60" s="1086"/>
      <c r="AS60" s="1086"/>
      <c r="AT60" s="1086"/>
      <c r="AU60" s="1086"/>
      <c r="AV60" s="1086"/>
      <c r="AW60" s="1086"/>
      <c r="AX60" s="1086"/>
      <c r="AY60" s="1086"/>
      <c r="AZ60" s="1092"/>
      <c r="BA60" s="1092"/>
      <c r="BB60" s="1092"/>
      <c r="BC60" s="1092"/>
      <c r="BD60" s="1092"/>
      <c r="BE60" s="1077"/>
      <c r="BF60" s="1077"/>
      <c r="BG60" s="1077"/>
      <c r="BH60" s="1077"/>
      <c r="BI60" s="1078"/>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2"/>
      <c r="C61" s="1083"/>
      <c r="D61" s="1083"/>
      <c r="E61" s="1083"/>
      <c r="F61" s="1083"/>
      <c r="G61" s="1083"/>
      <c r="H61" s="1083"/>
      <c r="I61" s="1083"/>
      <c r="J61" s="1083"/>
      <c r="K61" s="1083"/>
      <c r="L61" s="1083"/>
      <c r="M61" s="1083"/>
      <c r="N61" s="1083"/>
      <c r="O61" s="1083"/>
      <c r="P61" s="1084"/>
      <c r="Q61" s="1085"/>
      <c r="R61" s="1086"/>
      <c r="S61" s="1086"/>
      <c r="T61" s="1086"/>
      <c r="U61" s="1086"/>
      <c r="V61" s="1086"/>
      <c r="W61" s="1086"/>
      <c r="X61" s="1086"/>
      <c r="Y61" s="1086"/>
      <c r="Z61" s="1086"/>
      <c r="AA61" s="1086"/>
      <c r="AB61" s="1086"/>
      <c r="AC61" s="1086"/>
      <c r="AD61" s="1086"/>
      <c r="AE61" s="1087"/>
      <c r="AF61" s="1088"/>
      <c r="AG61" s="1089"/>
      <c r="AH61" s="1089"/>
      <c r="AI61" s="1089"/>
      <c r="AJ61" s="1090"/>
      <c r="AK61" s="1091"/>
      <c r="AL61" s="1086"/>
      <c r="AM61" s="1086"/>
      <c r="AN61" s="1086"/>
      <c r="AO61" s="1086"/>
      <c r="AP61" s="1086"/>
      <c r="AQ61" s="1086"/>
      <c r="AR61" s="1086"/>
      <c r="AS61" s="1086"/>
      <c r="AT61" s="1086"/>
      <c r="AU61" s="1086"/>
      <c r="AV61" s="1086"/>
      <c r="AW61" s="1086"/>
      <c r="AX61" s="1086"/>
      <c r="AY61" s="1086"/>
      <c r="AZ61" s="1092"/>
      <c r="BA61" s="1092"/>
      <c r="BB61" s="1092"/>
      <c r="BC61" s="1092"/>
      <c r="BD61" s="1092"/>
      <c r="BE61" s="1077"/>
      <c r="BF61" s="1077"/>
      <c r="BG61" s="1077"/>
      <c r="BH61" s="1077"/>
      <c r="BI61" s="1078"/>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2"/>
      <c r="C62" s="1083"/>
      <c r="D62" s="1083"/>
      <c r="E62" s="1083"/>
      <c r="F62" s="1083"/>
      <c r="G62" s="1083"/>
      <c r="H62" s="1083"/>
      <c r="I62" s="1083"/>
      <c r="J62" s="1083"/>
      <c r="K62" s="1083"/>
      <c r="L62" s="1083"/>
      <c r="M62" s="1083"/>
      <c r="N62" s="1083"/>
      <c r="O62" s="1083"/>
      <c r="P62" s="1084"/>
      <c r="Q62" s="1085"/>
      <c r="R62" s="1086"/>
      <c r="S62" s="1086"/>
      <c r="T62" s="1086"/>
      <c r="U62" s="1086"/>
      <c r="V62" s="1086"/>
      <c r="W62" s="1086"/>
      <c r="X62" s="1086"/>
      <c r="Y62" s="1086"/>
      <c r="Z62" s="1086"/>
      <c r="AA62" s="1086"/>
      <c r="AB62" s="1086"/>
      <c r="AC62" s="1086"/>
      <c r="AD62" s="1086"/>
      <c r="AE62" s="1087"/>
      <c r="AF62" s="1088"/>
      <c r="AG62" s="1089"/>
      <c r="AH62" s="1089"/>
      <c r="AI62" s="1089"/>
      <c r="AJ62" s="1090"/>
      <c r="AK62" s="1091"/>
      <c r="AL62" s="1086"/>
      <c r="AM62" s="1086"/>
      <c r="AN62" s="1086"/>
      <c r="AO62" s="1086"/>
      <c r="AP62" s="1086"/>
      <c r="AQ62" s="1086"/>
      <c r="AR62" s="1086"/>
      <c r="AS62" s="1086"/>
      <c r="AT62" s="1086"/>
      <c r="AU62" s="1086"/>
      <c r="AV62" s="1086"/>
      <c r="AW62" s="1086"/>
      <c r="AX62" s="1086"/>
      <c r="AY62" s="1086"/>
      <c r="AZ62" s="1092"/>
      <c r="BA62" s="1092"/>
      <c r="BB62" s="1092"/>
      <c r="BC62" s="1092"/>
      <c r="BD62" s="1092"/>
      <c r="BE62" s="1077"/>
      <c r="BF62" s="1077"/>
      <c r="BG62" s="1077"/>
      <c r="BH62" s="1077"/>
      <c r="BI62" s="1078"/>
      <c r="BJ62" s="1079" t="s">
        <v>406</v>
      </c>
      <c r="BK62" s="1080"/>
      <c r="BL62" s="1080"/>
      <c r="BM62" s="1080"/>
      <c r="BN62" s="1081"/>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388</v>
      </c>
      <c r="B63" s="995" t="s">
        <v>407</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3"/>
      <c r="AF63" s="1074">
        <v>288</v>
      </c>
      <c r="AG63" s="1010"/>
      <c r="AH63" s="1010"/>
      <c r="AI63" s="1010"/>
      <c r="AJ63" s="1075"/>
      <c r="AK63" s="1076"/>
      <c r="AL63" s="1014"/>
      <c r="AM63" s="1014"/>
      <c r="AN63" s="1014"/>
      <c r="AO63" s="1014"/>
      <c r="AP63" s="1010"/>
      <c r="AQ63" s="1010"/>
      <c r="AR63" s="1010"/>
      <c r="AS63" s="1010"/>
      <c r="AT63" s="1010"/>
      <c r="AU63" s="1010"/>
      <c r="AV63" s="1010"/>
      <c r="AW63" s="1010"/>
      <c r="AX63" s="1010"/>
      <c r="AY63" s="1010"/>
      <c r="AZ63" s="1070"/>
      <c r="BA63" s="1070"/>
      <c r="BB63" s="1070"/>
      <c r="BC63" s="1070"/>
      <c r="BD63" s="1070"/>
      <c r="BE63" s="1011"/>
      <c r="BF63" s="1011"/>
      <c r="BG63" s="1011"/>
      <c r="BH63" s="1011"/>
      <c r="BI63" s="1012"/>
      <c r="BJ63" s="1071" t="s">
        <v>390</v>
      </c>
      <c r="BK63" s="1002"/>
      <c r="BL63" s="1002"/>
      <c r="BM63" s="1002"/>
      <c r="BN63" s="1072"/>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409</v>
      </c>
      <c r="B66" s="1047"/>
      <c r="C66" s="1047"/>
      <c r="D66" s="1047"/>
      <c r="E66" s="1047"/>
      <c r="F66" s="1047"/>
      <c r="G66" s="1047"/>
      <c r="H66" s="1047"/>
      <c r="I66" s="1047"/>
      <c r="J66" s="1047"/>
      <c r="K66" s="1047"/>
      <c r="L66" s="1047"/>
      <c r="M66" s="1047"/>
      <c r="N66" s="1047"/>
      <c r="O66" s="1047"/>
      <c r="P66" s="1048"/>
      <c r="Q66" s="1052" t="s">
        <v>410</v>
      </c>
      <c r="R66" s="1053"/>
      <c r="S66" s="1053"/>
      <c r="T66" s="1053"/>
      <c r="U66" s="1054"/>
      <c r="V66" s="1052" t="s">
        <v>411</v>
      </c>
      <c r="W66" s="1053"/>
      <c r="X66" s="1053"/>
      <c r="Y66" s="1053"/>
      <c r="Z66" s="1054"/>
      <c r="AA66" s="1052" t="s">
        <v>412</v>
      </c>
      <c r="AB66" s="1053"/>
      <c r="AC66" s="1053"/>
      <c r="AD66" s="1053"/>
      <c r="AE66" s="1054"/>
      <c r="AF66" s="1058" t="s">
        <v>413</v>
      </c>
      <c r="AG66" s="1059"/>
      <c r="AH66" s="1059"/>
      <c r="AI66" s="1059"/>
      <c r="AJ66" s="1060"/>
      <c r="AK66" s="1052" t="s">
        <v>414</v>
      </c>
      <c r="AL66" s="1047"/>
      <c r="AM66" s="1047"/>
      <c r="AN66" s="1047"/>
      <c r="AO66" s="1048"/>
      <c r="AP66" s="1052" t="s">
        <v>415</v>
      </c>
      <c r="AQ66" s="1053"/>
      <c r="AR66" s="1053"/>
      <c r="AS66" s="1053"/>
      <c r="AT66" s="1054"/>
      <c r="AU66" s="1052" t="s">
        <v>416</v>
      </c>
      <c r="AV66" s="1053"/>
      <c r="AW66" s="1053"/>
      <c r="AX66" s="1053"/>
      <c r="AY66" s="1054"/>
      <c r="AZ66" s="1052" t="s">
        <v>376</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579</v>
      </c>
      <c r="C68" s="1037"/>
      <c r="D68" s="1037"/>
      <c r="E68" s="1037"/>
      <c r="F68" s="1037"/>
      <c r="G68" s="1037"/>
      <c r="H68" s="1037"/>
      <c r="I68" s="1037"/>
      <c r="J68" s="1037"/>
      <c r="K68" s="1037"/>
      <c r="L68" s="1037"/>
      <c r="M68" s="1037"/>
      <c r="N68" s="1037"/>
      <c r="O68" s="1037"/>
      <c r="P68" s="1038"/>
      <c r="Q68" s="1039">
        <v>231</v>
      </c>
      <c r="R68" s="1033"/>
      <c r="S68" s="1033"/>
      <c r="T68" s="1033"/>
      <c r="U68" s="1033"/>
      <c r="V68" s="1033">
        <v>214</v>
      </c>
      <c r="W68" s="1033"/>
      <c r="X68" s="1033"/>
      <c r="Y68" s="1033"/>
      <c r="Z68" s="1033"/>
      <c r="AA68" s="1033">
        <v>17</v>
      </c>
      <c r="AB68" s="1033"/>
      <c r="AC68" s="1033"/>
      <c r="AD68" s="1033"/>
      <c r="AE68" s="1033"/>
      <c r="AF68" s="1033">
        <v>17</v>
      </c>
      <c r="AG68" s="1033"/>
      <c r="AH68" s="1033"/>
      <c r="AI68" s="1033"/>
      <c r="AJ68" s="1033"/>
      <c r="AK68" s="1033">
        <v>10</v>
      </c>
      <c r="AL68" s="1033"/>
      <c r="AM68" s="1033"/>
      <c r="AN68" s="1033"/>
      <c r="AO68" s="1033"/>
      <c r="AP68" s="1033" t="s">
        <v>577</v>
      </c>
      <c r="AQ68" s="1033"/>
      <c r="AR68" s="1033"/>
      <c r="AS68" s="1033"/>
      <c r="AT68" s="1033"/>
      <c r="AU68" s="1033" t="s">
        <v>577</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580</v>
      </c>
      <c r="C69" s="1026"/>
      <c r="D69" s="1026"/>
      <c r="E69" s="1026"/>
      <c r="F69" s="1026"/>
      <c r="G69" s="1026"/>
      <c r="H69" s="1026"/>
      <c r="I69" s="1026"/>
      <c r="J69" s="1026"/>
      <c r="K69" s="1026"/>
      <c r="L69" s="1026"/>
      <c r="M69" s="1026"/>
      <c r="N69" s="1026"/>
      <c r="O69" s="1026"/>
      <c r="P69" s="1027"/>
      <c r="Q69" s="1028">
        <v>403</v>
      </c>
      <c r="R69" s="1022"/>
      <c r="S69" s="1022"/>
      <c r="T69" s="1022"/>
      <c r="U69" s="1022"/>
      <c r="V69" s="1022">
        <v>355</v>
      </c>
      <c r="W69" s="1022"/>
      <c r="X69" s="1022"/>
      <c r="Y69" s="1022"/>
      <c r="Z69" s="1022"/>
      <c r="AA69" s="1022">
        <v>48</v>
      </c>
      <c r="AB69" s="1022"/>
      <c r="AC69" s="1022"/>
      <c r="AD69" s="1022"/>
      <c r="AE69" s="1022"/>
      <c r="AF69" s="1022">
        <v>48</v>
      </c>
      <c r="AG69" s="1022"/>
      <c r="AH69" s="1022"/>
      <c r="AI69" s="1022"/>
      <c r="AJ69" s="1022"/>
      <c r="AK69" s="1022">
        <v>70</v>
      </c>
      <c r="AL69" s="1022"/>
      <c r="AM69" s="1022"/>
      <c r="AN69" s="1022"/>
      <c r="AO69" s="1022"/>
      <c r="AP69" s="1022">
        <v>72</v>
      </c>
      <c r="AQ69" s="1022"/>
      <c r="AR69" s="1022"/>
      <c r="AS69" s="1022"/>
      <c r="AT69" s="1022"/>
      <c r="AU69" s="1022">
        <v>70</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581</v>
      </c>
      <c r="C70" s="1026"/>
      <c r="D70" s="1026"/>
      <c r="E70" s="1026"/>
      <c r="F70" s="1026"/>
      <c r="G70" s="1026"/>
      <c r="H70" s="1026"/>
      <c r="I70" s="1026"/>
      <c r="J70" s="1026"/>
      <c r="K70" s="1026"/>
      <c r="L70" s="1026"/>
      <c r="M70" s="1026"/>
      <c r="N70" s="1026"/>
      <c r="O70" s="1026"/>
      <c r="P70" s="1027"/>
      <c r="Q70" s="1028">
        <v>913</v>
      </c>
      <c r="R70" s="1022"/>
      <c r="S70" s="1022"/>
      <c r="T70" s="1022"/>
      <c r="U70" s="1022"/>
      <c r="V70" s="1022">
        <v>899</v>
      </c>
      <c r="W70" s="1022"/>
      <c r="X70" s="1022"/>
      <c r="Y70" s="1022"/>
      <c r="Z70" s="1022"/>
      <c r="AA70" s="1022">
        <v>14</v>
      </c>
      <c r="AB70" s="1022"/>
      <c r="AC70" s="1022"/>
      <c r="AD70" s="1022"/>
      <c r="AE70" s="1022"/>
      <c r="AF70" s="1022">
        <v>14</v>
      </c>
      <c r="AG70" s="1022"/>
      <c r="AH70" s="1022"/>
      <c r="AI70" s="1022"/>
      <c r="AJ70" s="1022"/>
      <c r="AK70" s="1022">
        <v>60</v>
      </c>
      <c r="AL70" s="1022"/>
      <c r="AM70" s="1022"/>
      <c r="AN70" s="1022"/>
      <c r="AO70" s="1022"/>
      <c r="AP70" s="1022">
        <v>1044</v>
      </c>
      <c r="AQ70" s="1022"/>
      <c r="AR70" s="1022"/>
      <c r="AS70" s="1022"/>
      <c r="AT70" s="1022"/>
      <c r="AU70" s="1022">
        <v>94</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582</v>
      </c>
      <c r="C71" s="1026"/>
      <c r="D71" s="1026"/>
      <c r="E71" s="1026"/>
      <c r="F71" s="1026"/>
      <c r="G71" s="1026"/>
      <c r="H71" s="1026"/>
      <c r="I71" s="1026"/>
      <c r="J71" s="1026"/>
      <c r="K71" s="1026"/>
      <c r="L71" s="1026"/>
      <c r="M71" s="1026"/>
      <c r="N71" s="1026"/>
      <c r="O71" s="1026"/>
      <c r="P71" s="1027"/>
      <c r="Q71" s="1028">
        <v>88</v>
      </c>
      <c r="R71" s="1022"/>
      <c r="S71" s="1022"/>
      <c r="T71" s="1022"/>
      <c r="U71" s="1022"/>
      <c r="V71" s="1022">
        <v>82</v>
      </c>
      <c r="W71" s="1022"/>
      <c r="X71" s="1022"/>
      <c r="Y71" s="1022"/>
      <c r="Z71" s="1022"/>
      <c r="AA71" s="1022">
        <v>6</v>
      </c>
      <c r="AB71" s="1022"/>
      <c r="AC71" s="1022"/>
      <c r="AD71" s="1022"/>
      <c r="AE71" s="1022"/>
      <c r="AF71" s="1022">
        <v>6</v>
      </c>
      <c r="AG71" s="1022"/>
      <c r="AH71" s="1022"/>
      <c r="AI71" s="1022"/>
      <c r="AJ71" s="1022"/>
      <c r="AK71" s="1022" t="s">
        <v>577</v>
      </c>
      <c r="AL71" s="1022"/>
      <c r="AM71" s="1022"/>
      <c r="AN71" s="1022"/>
      <c r="AO71" s="1022"/>
      <c r="AP71" s="1022" t="s">
        <v>577</v>
      </c>
      <c r="AQ71" s="1022"/>
      <c r="AR71" s="1022"/>
      <c r="AS71" s="1022"/>
      <c r="AT71" s="1022"/>
      <c r="AU71" s="1022" t="s">
        <v>577</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583</v>
      </c>
      <c r="C72" s="1026"/>
      <c r="D72" s="1026"/>
      <c r="E72" s="1026"/>
      <c r="F72" s="1026"/>
      <c r="G72" s="1026"/>
      <c r="H72" s="1026"/>
      <c r="I72" s="1026"/>
      <c r="J72" s="1026"/>
      <c r="K72" s="1026"/>
      <c r="L72" s="1026"/>
      <c r="M72" s="1026"/>
      <c r="N72" s="1026"/>
      <c r="O72" s="1026"/>
      <c r="P72" s="1027"/>
      <c r="Q72" s="1028">
        <v>300</v>
      </c>
      <c r="R72" s="1022"/>
      <c r="S72" s="1022"/>
      <c r="T72" s="1022"/>
      <c r="U72" s="1022"/>
      <c r="V72" s="1022">
        <v>254</v>
      </c>
      <c r="W72" s="1022"/>
      <c r="X72" s="1022"/>
      <c r="Y72" s="1022"/>
      <c r="Z72" s="1022"/>
      <c r="AA72" s="1022">
        <v>46</v>
      </c>
      <c r="AB72" s="1022"/>
      <c r="AC72" s="1022"/>
      <c r="AD72" s="1022"/>
      <c r="AE72" s="1022"/>
      <c r="AF72" s="1022">
        <v>46</v>
      </c>
      <c r="AG72" s="1022"/>
      <c r="AH72" s="1022"/>
      <c r="AI72" s="1022"/>
      <c r="AJ72" s="1022"/>
      <c r="AK72" s="1022" t="s">
        <v>577</v>
      </c>
      <c r="AL72" s="1022"/>
      <c r="AM72" s="1022"/>
      <c r="AN72" s="1022"/>
      <c r="AO72" s="1022"/>
      <c r="AP72" s="1022" t="s">
        <v>577</v>
      </c>
      <c r="AQ72" s="1022"/>
      <c r="AR72" s="1022"/>
      <c r="AS72" s="1022"/>
      <c r="AT72" s="1022"/>
      <c r="AU72" s="1022" t="s">
        <v>585</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584</v>
      </c>
      <c r="C73" s="1026"/>
      <c r="D73" s="1026"/>
      <c r="E73" s="1026"/>
      <c r="F73" s="1026"/>
      <c r="G73" s="1026"/>
      <c r="H73" s="1026"/>
      <c r="I73" s="1026"/>
      <c r="J73" s="1026"/>
      <c r="K73" s="1026"/>
      <c r="L73" s="1026"/>
      <c r="M73" s="1026"/>
      <c r="N73" s="1026"/>
      <c r="O73" s="1026"/>
      <c r="P73" s="1027"/>
      <c r="Q73" s="1028">
        <v>290311</v>
      </c>
      <c r="R73" s="1022"/>
      <c r="S73" s="1022"/>
      <c r="T73" s="1022"/>
      <c r="U73" s="1022"/>
      <c r="V73" s="1022">
        <v>279470</v>
      </c>
      <c r="W73" s="1022"/>
      <c r="X73" s="1022"/>
      <c r="Y73" s="1022"/>
      <c r="Z73" s="1022"/>
      <c r="AA73" s="1022">
        <v>10841</v>
      </c>
      <c r="AB73" s="1022"/>
      <c r="AC73" s="1022"/>
      <c r="AD73" s="1022"/>
      <c r="AE73" s="1022"/>
      <c r="AF73" s="1022">
        <v>10841</v>
      </c>
      <c r="AG73" s="1022"/>
      <c r="AH73" s="1022"/>
      <c r="AI73" s="1022"/>
      <c r="AJ73" s="1022"/>
      <c r="AK73" s="1022" t="s">
        <v>577</v>
      </c>
      <c r="AL73" s="1022"/>
      <c r="AM73" s="1022"/>
      <c r="AN73" s="1022"/>
      <c r="AO73" s="1022"/>
      <c r="AP73" s="1022" t="s">
        <v>577</v>
      </c>
      <c r="AQ73" s="1022"/>
      <c r="AR73" s="1022"/>
      <c r="AS73" s="1022"/>
      <c r="AT73" s="1022"/>
      <c r="AU73" s="1022" t="s">
        <v>577</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t="s">
        <v>591</v>
      </c>
      <c r="C74" s="1026"/>
      <c r="D74" s="1026"/>
      <c r="E74" s="1026"/>
      <c r="F74" s="1026"/>
      <c r="G74" s="1026"/>
      <c r="H74" s="1026"/>
      <c r="I74" s="1026"/>
      <c r="J74" s="1026"/>
      <c r="K74" s="1026"/>
      <c r="L74" s="1026"/>
      <c r="M74" s="1026"/>
      <c r="N74" s="1026"/>
      <c r="O74" s="1026"/>
      <c r="P74" s="1027"/>
      <c r="Q74" s="1028">
        <v>8889</v>
      </c>
      <c r="R74" s="1022"/>
      <c r="S74" s="1022"/>
      <c r="T74" s="1022"/>
      <c r="U74" s="1022"/>
      <c r="V74" s="1022">
        <v>7475</v>
      </c>
      <c r="W74" s="1022"/>
      <c r="X74" s="1022"/>
      <c r="Y74" s="1022"/>
      <c r="Z74" s="1022"/>
      <c r="AA74" s="1022">
        <v>1414</v>
      </c>
      <c r="AB74" s="1022"/>
      <c r="AC74" s="1022"/>
      <c r="AD74" s="1022"/>
      <c r="AE74" s="1022"/>
      <c r="AF74" s="1022">
        <v>1414</v>
      </c>
      <c r="AG74" s="1022"/>
      <c r="AH74" s="1022"/>
      <c r="AI74" s="1022"/>
      <c r="AJ74" s="1022"/>
      <c r="AK74" s="1022">
        <v>523</v>
      </c>
      <c r="AL74" s="1022"/>
      <c r="AM74" s="1022"/>
      <c r="AN74" s="1022"/>
      <c r="AO74" s="1022"/>
      <c r="AP74" s="1022" t="s">
        <v>592</v>
      </c>
      <c r="AQ74" s="1022"/>
      <c r="AR74" s="1022"/>
      <c r="AS74" s="1022"/>
      <c r="AT74" s="1022"/>
      <c r="AU74" s="1022" t="s">
        <v>592</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388</v>
      </c>
      <c r="B88" s="995" t="s">
        <v>417</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c r="AG88" s="1010"/>
      <c r="AH88" s="1010"/>
      <c r="AI88" s="1010"/>
      <c r="AJ88" s="1010"/>
      <c r="AK88" s="1014"/>
      <c r="AL88" s="1014"/>
      <c r="AM88" s="1014"/>
      <c r="AN88" s="1014"/>
      <c r="AO88" s="1014"/>
      <c r="AP88" s="1010"/>
      <c r="AQ88" s="1010"/>
      <c r="AR88" s="1010"/>
      <c r="AS88" s="1010"/>
      <c r="AT88" s="1010"/>
      <c r="AU88" s="1010"/>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995" t="s">
        <v>418</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419</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420</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423</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424</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425</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426</v>
      </c>
      <c r="AB109" s="945"/>
      <c r="AC109" s="945"/>
      <c r="AD109" s="945"/>
      <c r="AE109" s="946"/>
      <c r="AF109" s="947" t="s">
        <v>307</v>
      </c>
      <c r="AG109" s="945"/>
      <c r="AH109" s="945"/>
      <c r="AI109" s="945"/>
      <c r="AJ109" s="946"/>
      <c r="AK109" s="947" t="s">
        <v>306</v>
      </c>
      <c r="AL109" s="945"/>
      <c r="AM109" s="945"/>
      <c r="AN109" s="945"/>
      <c r="AO109" s="946"/>
      <c r="AP109" s="947" t="s">
        <v>427</v>
      </c>
      <c r="AQ109" s="945"/>
      <c r="AR109" s="945"/>
      <c r="AS109" s="945"/>
      <c r="AT109" s="976"/>
      <c r="AU109" s="944" t="s">
        <v>425</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426</v>
      </c>
      <c r="BR109" s="945"/>
      <c r="BS109" s="945"/>
      <c r="BT109" s="945"/>
      <c r="BU109" s="946"/>
      <c r="BV109" s="947" t="s">
        <v>307</v>
      </c>
      <c r="BW109" s="945"/>
      <c r="BX109" s="945"/>
      <c r="BY109" s="945"/>
      <c r="BZ109" s="946"/>
      <c r="CA109" s="947" t="s">
        <v>306</v>
      </c>
      <c r="CB109" s="945"/>
      <c r="CC109" s="945"/>
      <c r="CD109" s="945"/>
      <c r="CE109" s="946"/>
      <c r="CF109" s="983" t="s">
        <v>427</v>
      </c>
      <c r="CG109" s="983"/>
      <c r="CH109" s="983"/>
      <c r="CI109" s="983"/>
      <c r="CJ109" s="983"/>
      <c r="CK109" s="947" t="s">
        <v>428</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426</v>
      </c>
      <c r="DH109" s="945"/>
      <c r="DI109" s="945"/>
      <c r="DJ109" s="945"/>
      <c r="DK109" s="946"/>
      <c r="DL109" s="947" t="s">
        <v>307</v>
      </c>
      <c r="DM109" s="945"/>
      <c r="DN109" s="945"/>
      <c r="DO109" s="945"/>
      <c r="DP109" s="946"/>
      <c r="DQ109" s="947" t="s">
        <v>306</v>
      </c>
      <c r="DR109" s="945"/>
      <c r="DS109" s="945"/>
      <c r="DT109" s="945"/>
      <c r="DU109" s="946"/>
      <c r="DV109" s="947" t="s">
        <v>427</v>
      </c>
      <c r="DW109" s="945"/>
      <c r="DX109" s="945"/>
      <c r="DY109" s="945"/>
      <c r="DZ109" s="976"/>
    </row>
    <row r="110" spans="1:131" s="246" customFormat="1" ht="26.25" customHeight="1" x14ac:dyDescent="0.15">
      <c r="A110" s="847" t="s">
        <v>429</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836173</v>
      </c>
      <c r="AB110" s="938"/>
      <c r="AC110" s="938"/>
      <c r="AD110" s="938"/>
      <c r="AE110" s="939"/>
      <c r="AF110" s="940">
        <v>787697</v>
      </c>
      <c r="AG110" s="938"/>
      <c r="AH110" s="938"/>
      <c r="AI110" s="938"/>
      <c r="AJ110" s="939"/>
      <c r="AK110" s="940">
        <v>771972</v>
      </c>
      <c r="AL110" s="938"/>
      <c r="AM110" s="938"/>
      <c r="AN110" s="938"/>
      <c r="AO110" s="939"/>
      <c r="AP110" s="941">
        <v>27.6</v>
      </c>
      <c r="AQ110" s="942"/>
      <c r="AR110" s="942"/>
      <c r="AS110" s="942"/>
      <c r="AT110" s="943"/>
      <c r="AU110" s="977" t="s">
        <v>72</v>
      </c>
      <c r="AV110" s="978"/>
      <c r="AW110" s="978"/>
      <c r="AX110" s="978"/>
      <c r="AY110" s="978"/>
      <c r="AZ110" s="903" t="s">
        <v>430</v>
      </c>
      <c r="BA110" s="848"/>
      <c r="BB110" s="848"/>
      <c r="BC110" s="848"/>
      <c r="BD110" s="848"/>
      <c r="BE110" s="848"/>
      <c r="BF110" s="848"/>
      <c r="BG110" s="848"/>
      <c r="BH110" s="848"/>
      <c r="BI110" s="848"/>
      <c r="BJ110" s="848"/>
      <c r="BK110" s="848"/>
      <c r="BL110" s="848"/>
      <c r="BM110" s="848"/>
      <c r="BN110" s="848"/>
      <c r="BO110" s="848"/>
      <c r="BP110" s="849"/>
      <c r="BQ110" s="904">
        <v>8580062</v>
      </c>
      <c r="BR110" s="885"/>
      <c r="BS110" s="885"/>
      <c r="BT110" s="885"/>
      <c r="BU110" s="885"/>
      <c r="BV110" s="885">
        <v>9534806</v>
      </c>
      <c r="BW110" s="885"/>
      <c r="BX110" s="885"/>
      <c r="BY110" s="885"/>
      <c r="BZ110" s="885"/>
      <c r="CA110" s="885">
        <v>10204610</v>
      </c>
      <c r="CB110" s="885"/>
      <c r="CC110" s="885"/>
      <c r="CD110" s="885"/>
      <c r="CE110" s="885"/>
      <c r="CF110" s="909">
        <v>364.4</v>
      </c>
      <c r="CG110" s="910"/>
      <c r="CH110" s="910"/>
      <c r="CI110" s="910"/>
      <c r="CJ110" s="910"/>
      <c r="CK110" s="973" t="s">
        <v>431</v>
      </c>
      <c r="CL110" s="859"/>
      <c r="CM110" s="934" t="s">
        <v>432</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433</v>
      </c>
      <c r="DH110" s="885"/>
      <c r="DI110" s="885"/>
      <c r="DJ110" s="885"/>
      <c r="DK110" s="885"/>
      <c r="DL110" s="885" t="s">
        <v>434</v>
      </c>
      <c r="DM110" s="885"/>
      <c r="DN110" s="885"/>
      <c r="DO110" s="885"/>
      <c r="DP110" s="885"/>
      <c r="DQ110" s="885" t="s">
        <v>434</v>
      </c>
      <c r="DR110" s="885"/>
      <c r="DS110" s="885"/>
      <c r="DT110" s="885"/>
      <c r="DU110" s="885"/>
      <c r="DV110" s="886" t="s">
        <v>435</v>
      </c>
      <c r="DW110" s="886"/>
      <c r="DX110" s="886"/>
      <c r="DY110" s="886"/>
      <c r="DZ110" s="887"/>
    </row>
    <row r="111" spans="1:131" s="246" customFormat="1" ht="26.25" customHeight="1" x14ac:dyDescent="0.15">
      <c r="A111" s="814" t="s">
        <v>436</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437</v>
      </c>
      <c r="AB111" s="966"/>
      <c r="AC111" s="966"/>
      <c r="AD111" s="966"/>
      <c r="AE111" s="967"/>
      <c r="AF111" s="968" t="s">
        <v>438</v>
      </c>
      <c r="AG111" s="966"/>
      <c r="AH111" s="966"/>
      <c r="AI111" s="966"/>
      <c r="AJ111" s="967"/>
      <c r="AK111" s="968" t="s">
        <v>437</v>
      </c>
      <c r="AL111" s="966"/>
      <c r="AM111" s="966"/>
      <c r="AN111" s="966"/>
      <c r="AO111" s="967"/>
      <c r="AP111" s="969" t="s">
        <v>439</v>
      </c>
      <c r="AQ111" s="970"/>
      <c r="AR111" s="970"/>
      <c r="AS111" s="970"/>
      <c r="AT111" s="971"/>
      <c r="AU111" s="979"/>
      <c r="AV111" s="980"/>
      <c r="AW111" s="980"/>
      <c r="AX111" s="980"/>
      <c r="AY111" s="980"/>
      <c r="AZ111" s="855" t="s">
        <v>440</v>
      </c>
      <c r="BA111" s="790"/>
      <c r="BB111" s="790"/>
      <c r="BC111" s="790"/>
      <c r="BD111" s="790"/>
      <c r="BE111" s="790"/>
      <c r="BF111" s="790"/>
      <c r="BG111" s="790"/>
      <c r="BH111" s="790"/>
      <c r="BI111" s="790"/>
      <c r="BJ111" s="790"/>
      <c r="BK111" s="790"/>
      <c r="BL111" s="790"/>
      <c r="BM111" s="790"/>
      <c r="BN111" s="790"/>
      <c r="BO111" s="790"/>
      <c r="BP111" s="791"/>
      <c r="BQ111" s="856" t="s">
        <v>433</v>
      </c>
      <c r="BR111" s="857"/>
      <c r="BS111" s="857"/>
      <c r="BT111" s="857"/>
      <c r="BU111" s="857"/>
      <c r="BV111" s="857" t="s">
        <v>127</v>
      </c>
      <c r="BW111" s="857"/>
      <c r="BX111" s="857"/>
      <c r="BY111" s="857"/>
      <c r="BZ111" s="857"/>
      <c r="CA111" s="857" t="s">
        <v>434</v>
      </c>
      <c r="CB111" s="857"/>
      <c r="CC111" s="857"/>
      <c r="CD111" s="857"/>
      <c r="CE111" s="857"/>
      <c r="CF111" s="918" t="s">
        <v>433</v>
      </c>
      <c r="CG111" s="919"/>
      <c r="CH111" s="919"/>
      <c r="CI111" s="919"/>
      <c r="CJ111" s="919"/>
      <c r="CK111" s="974"/>
      <c r="CL111" s="861"/>
      <c r="CM111" s="864" t="s">
        <v>441</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127</v>
      </c>
      <c r="DH111" s="857"/>
      <c r="DI111" s="857"/>
      <c r="DJ111" s="857"/>
      <c r="DK111" s="857"/>
      <c r="DL111" s="857" t="s">
        <v>127</v>
      </c>
      <c r="DM111" s="857"/>
      <c r="DN111" s="857"/>
      <c r="DO111" s="857"/>
      <c r="DP111" s="857"/>
      <c r="DQ111" s="857" t="s">
        <v>437</v>
      </c>
      <c r="DR111" s="857"/>
      <c r="DS111" s="857"/>
      <c r="DT111" s="857"/>
      <c r="DU111" s="857"/>
      <c r="DV111" s="834" t="s">
        <v>127</v>
      </c>
      <c r="DW111" s="834"/>
      <c r="DX111" s="834"/>
      <c r="DY111" s="834"/>
      <c r="DZ111" s="835"/>
    </row>
    <row r="112" spans="1:131" s="246" customFormat="1" ht="26.25" customHeight="1" x14ac:dyDescent="0.15">
      <c r="A112" s="959" t="s">
        <v>442</v>
      </c>
      <c r="B112" s="960"/>
      <c r="C112" s="790" t="s">
        <v>443</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444</v>
      </c>
      <c r="AB112" s="820"/>
      <c r="AC112" s="820"/>
      <c r="AD112" s="820"/>
      <c r="AE112" s="821"/>
      <c r="AF112" s="822" t="s">
        <v>434</v>
      </c>
      <c r="AG112" s="820"/>
      <c r="AH112" s="820"/>
      <c r="AI112" s="820"/>
      <c r="AJ112" s="821"/>
      <c r="AK112" s="822" t="s">
        <v>434</v>
      </c>
      <c r="AL112" s="820"/>
      <c r="AM112" s="820"/>
      <c r="AN112" s="820"/>
      <c r="AO112" s="821"/>
      <c r="AP112" s="867" t="s">
        <v>445</v>
      </c>
      <c r="AQ112" s="868"/>
      <c r="AR112" s="868"/>
      <c r="AS112" s="868"/>
      <c r="AT112" s="869"/>
      <c r="AU112" s="979"/>
      <c r="AV112" s="980"/>
      <c r="AW112" s="980"/>
      <c r="AX112" s="980"/>
      <c r="AY112" s="980"/>
      <c r="AZ112" s="855" t="s">
        <v>446</v>
      </c>
      <c r="BA112" s="790"/>
      <c r="BB112" s="790"/>
      <c r="BC112" s="790"/>
      <c r="BD112" s="790"/>
      <c r="BE112" s="790"/>
      <c r="BF112" s="790"/>
      <c r="BG112" s="790"/>
      <c r="BH112" s="790"/>
      <c r="BI112" s="790"/>
      <c r="BJ112" s="790"/>
      <c r="BK112" s="790"/>
      <c r="BL112" s="790"/>
      <c r="BM112" s="790"/>
      <c r="BN112" s="790"/>
      <c r="BO112" s="790"/>
      <c r="BP112" s="791"/>
      <c r="BQ112" s="856">
        <v>10842</v>
      </c>
      <c r="BR112" s="857"/>
      <c r="BS112" s="857"/>
      <c r="BT112" s="857"/>
      <c r="BU112" s="857"/>
      <c r="BV112" s="857">
        <v>10376</v>
      </c>
      <c r="BW112" s="857"/>
      <c r="BX112" s="857"/>
      <c r="BY112" s="857"/>
      <c r="BZ112" s="857"/>
      <c r="CA112" s="857">
        <v>13194</v>
      </c>
      <c r="CB112" s="857"/>
      <c r="CC112" s="857"/>
      <c r="CD112" s="857"/>
      <c r="CE112" s="857"/>
      <c r="CF112" s="918">
        <v>0.5</v>
      </c>
      <c r="CG112" s="919"/>
      <c r="CH112" s="919"/>
      <c r="CI112" s="919"/>
      <c r="CJ112" s="919"/>
      <c r="CK112" s="974"/>
      <c r="CL112" s="861"/>
      <c r="CM112" s="864" t="s">
        <v>447</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127</v>
      </c>
      <c r="DH112" s="857"/>
      <c r="DI112" s="857"/>
      <c r="DJ112" s="857"/>
      <c r="DK112" s="857"/>
      <c r="DL112" s="857" t="s">
        <v>433</v>
      </c>
      <c r="DM112" s="857"/>
      <c r="DN112" s="857"/>
      <c r="DO112" s="857"/>
      <c r="DP112" s="857"/>
      <c r="DQ112" s="857" t="s">
        <v>434</v>
      </c>
      <c r="DR112" s="857"/>
      <c r="DS112" s="857"/>
      <c r="DT112" s="857"/>
      <c r="DU112" s="857"/>
      <c r="DV112" s="834" t="s">
        <v>434</v>
      </c>
      <c r="DW112" s="834"/>
      <c r="DX112" s="834"/>
      <c r="DY112" s="834"/>
      <c r="DZ112" s="835"/>
    </row>
    <row r="113" spans="1:130" s="246" customFormat="1" ht="26.25" customHeight="1" x14ac:dyDescent="0.15">
      <c r="A113" s="961"/>
      <c r="B113" s="962"/>
      <c r="C113" s="790" t="s">
        <v>448</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558</v>
      </c>
      <c r="AB113" s="966"/>
      <c r="AC113" s="966"/>
      <c r="AD113" s="966"/>
      <c r="AE113" s="967"/>
      <c r="AF113" s="968">
        <v>609</v>
      </c>
      <c r="AG113" s="966"/>
      <c r="AH113" s="966"/>
      <c r="AI113" s="966"/>
      <c r="AJ113" s="967"/>
      <c r="AK113" s="968">
        <v>1200</v>
      </c>
      <c r="AL113" s="966"/>
      <c r="AM113" s="966"/>
      <c r="AN113" s="966"/>
      <c r="AO113" s="967"/>
      <c r="AP113" s="969">
        <v>0</v>
      </c>
      <c r="AQ113" s="970"/>
      <c r="AR113" s="970"/>
      <c r="AS113" s="970"/>
      <c r="AT113" s="971"/>
      <c r="AU113" s="979"/>
      <c r="AV113" s="980"/>
      <c r="AW113" s="980"/>
      <c r="AX113" s="980"/>
      <c r="AY113" s="980"/>
      <c r="AZ113" s="855" t="s">
        <v>449</v>
      </c>
      <c r="BA113" s="790"/>
      <c r="BB113" s="790"/>
      <c r="BC113" s="790"/>
      <c r="BD113" s="790"/>
      <c r="BE113" s="790"/>
      <c r="BF113" s="790"/>
      <c r="BG113" s="790"/>
      <c r="BH113" s="790"/>
      <c r="BI113" s="790"/>
      <c r="BJ113" s="790"/>
      <c r="BK113" s="790"/>
      <c r="BL113" s="790"/>
      <c r="BM113" s="790"/>
      <c r="BN113" s="790"/>
      <c r="BO113" s="790"/>
      <c r="BP113" s="791"/>
      <c r="BQ113" s="856">
        <v>213761</v>
      </c>
      <c r="BR113" s="857"/>
      <c r="BS113" s="857"/>
      <c r="BT113" s="857"/>
      <c r="BU113" s="857"/>
      <c r="BV113" s="857">
        <v>189642</v>
      </c>
      <c r="BW113" s="857"/>
      <c r="BX113" s="857"/>
      <c r="BY113" s="857"/>
      <c r="BZ113" s="857"/>
      <c r="CA113" s="857">
        <v>164602</v>
      </c>
      <c r="CB113" s="857"/>
      <c r="CC113" s="857"/>
      <c r="CD113" s="857"/>
      <c r="CE113" s="857"/>
      <c r="CF113" s="918">
        <v>5.9</v>
      </c>
      <c r="CG113" s="919"/>
      <c r="CH113" s="919"/>
      <c r="CI113" s="919"/>
      <c r="CJ113" s="919"/>
      <c r="CK113" s="974"/>
      <c r="CL113" s="861"/>
      <c r="CM113" s="864" t="s">
        <v>450</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444</v>
      </c>
      <c r="DH113" s="820"/>
      <c r="DI113" s="820"/>
      <c r="DJ113" s="820"/>
      <c r="DK113" s="821"/>
      <c r="DL113" s="822" t="s">
        <v>434</v>
      </c>
      <c r="DM113" s="820"/>
      <c r="DN113" s="820"/>
      <c r="DO113" s="820"/>
      <c r="DP113" s="821"/>
      <c r="DQ113" s="822" t="s">
        <v>127</v>
      </c>
      <c r="DR113" s="820"/>
      <c r="DS113" s="820"/>
      <c r="DT113" s="820"/>
      <c r="DU113" s="821"/>
      <c r="DV113" s="867" t="s">
        <v>433</v>
      </c>
      <c r="DW113" s="868"/>
      <c r="DX113" s="868"/>
      <c r="DY113" s="868"/>
      <c r="DZ113" s="869"/>
    </row>
    <row r="114" spans="1:130" s="246" customFormat="1" ht="26.25" customHeight="1" x14ac:dyDescent="0.15">
      <c r="A114" s="961"/>
      <c r="B114" s="962"/>
      <c r="C114" s="790" t="s">
        <v>451</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6418</v>
      </c>
      <c r="AB114" s="820"/>
      <c r="AC114" s="820"/>
      <c r="AD114" s="820"/>
      <c r="AE114" s="821"/>
      <c r="AF114" s="822">
        <v>22370</v>
      </c>
      <c r="AG114" s="820"/>
      <c r="AH114" s="820"/>
      <c r="AI114" s="820"/>
      <c r="AJ114" s="821"/>
      <c r="AK114" s="822">
        <v>24999</v>
      </c>
      <c r="AL114" s="820"/>
      <c r="AM114" s="820"/>
      <c r="AN114" s="820"/>
      <c r="AO114" s="821"/>
      <c r="AP114" s="867">
        <v>0.9</v>
      </c>
      <c r="AQ114" s="868"/>
      <c r="AR114" s="868"/>
      <c r="AS114" s="868"/>
      <c r="AT114" s="869"/>
      <c r="AU114" s="979"/>
      <c r="AV114" s="980"/>
      <c r="AW114" s="980"/>
      <c r="AX114" s="980"/>
      <c r="AY114" s="980"/>
      <c r="AZ114" s="855" t="s">
        <v>452</v>
      </c>
      <c r="BA114" s="790"/>
      <c r="BB114" s="790"/>
      <c r="BC114" s="790"/>
      <c r="BD114" s="790"/>
      <c r="BE114" s="790"/>
      <c r="BF114" s="790"/>
      <c r="BG114" s="790"/>
      <c r="BH114" s="790"/>
      <c r="BI114" s="790"/>
      <c r="BJ114" s="790"/>
      <c r="BK114" s="790"/>
      <c r="BL114" s="790"/>
      <c r="BM114" s="790"/>
      <c r="BN114" s="790"/>
      <c r="BO114" s="790"/>
      <c r="BP114" s="791"/>
      <c r="BQ114" s="856">
        <v>933572</v>
      </c>
      <c r="BR114" s="857"/>
      <c r="BS114" s="857"/>
      <c r="BT114" s="857"/>
      <c r="BU114" s="857"/>
      <c r="BV114" s="857">
        <v>926457</v>
      </c>
      <c r="BW114" s="857"/>
      <c r="BX114" s="857"/>
      <c r="BY114" s="857"/>
      <c r="BZ114" s="857"/>
      <c r="CA114" s="857">
        <v>866686</v>
      </c>
      <c r="CB114" s="857"/>
      <c r="CC114" s="857"/>
      <c r="CD114" s="857"/>
      <c r="CE114" s="857"/>
      <c r="CF114" s="918">
        <v>31</v>
      </c>
      <c r="CG114" s="919"/>
      <c r="CH114" s="919"/>
      <c r="CI114" s="919"/>
      <c r="CJ114" s="919"/>
      <c r="CK114" s="974"/>
      <c r="CL114" s="861"/>
      <c r="CM114" s="864" t="s">
        <v>453</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439</v>
      </c>
      <c r="DH114" s="820"/>
      <c r="DI114" s="820"/>
      <c r="DJ114" s="820"/>
      <c r="DK114" s="821"/>
      <c r="DL114" s="822" t="s">
        <v>127</v>
      </c>
      <c r="DM114" s="820"/>
      <c r="DN114" s="820"/>
      <c r="DO114" s="820"/>
      <c r="DP114" s="821"/>
      <c r="DQ114" s="822" t="s">
        <v>439</v>
      </c>
      <c r="DR114" s="820"/>
      <c r="DS114" s="820"/>
      <c r="DT114" s="820"/>
      <c r="DU114" s="821"/>
      <c r="DV114" s="867" t="s">
        <v>434</v>
      </c>
      <c r="DW114" s="868"/>
      <c r="DX114" s="868"/>
      <c r="DY114" s="868"/>
      <c r="DZ114" s="869"/>
    </row>
    <row r="115" spans="1:130" s="246" customFormat="1" ht="26.25" customHeight="1" x14ac:dyDescent="0.15">
      <c r="A115" s="961"/>
      <c r="B115" s="962"/>
      <c r="C115" s="790" t="s">
        <v>454</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127</v>
      </c>
      <c r="AB115" s="966"/>
      <c r="AC115" s="966"/>
      <c r="AD115" s="966"/>
      <c r="AE115" s="967"/>
      <c r="AF115" s="968">
        <v>107</v>
      </c>
      <c r="AG115" s="966"/>
      <c r="AH115" s="966"/>
      <c r="AI115" s="966"/>
      <c r="AJ115" s="967"/>
      <c r="AK115" s="968">
        <v>94</v>
      </c>
      <c r="AL115" s="966"/>
      <c r="AM115" s="966"/>
      <c r="AN115" s="966"/>
      <c r="AO115" s="967"/>
      <c r="AP115" s="969">
        <v>0</v>
      </c>
      <c r="AQ115" s="970"/>
      <c r="AR115" s="970"/>
      <c r="AS115" s="970"/>
      <c r="AT115" s="971"/>
      <c r="AU115" s="979"/>
      <c r="AV115" s="980"/>
      <c r="AW115" s="980"/>
      <c r="AX115" s="980"/>
      <c r="AY115" s="980"/>
      <c r="AZ115" s="855" t="s">
        <v>455</v>
      </c>
      <c r="BA115" s="790"/>
      <c r="BB115" s="790"/>
      <c r="BC115" s="790"/>
      <c r="BD115" s="790"/>
      <c r="BE115" s="790"/>
      <c r="BF115" s="790"/>
      <c r="BG115" s="790"/>
      <c r="BH115" s="790"/>
      <c r="BI115" s="790"/>
      <c r="BJ115" s="790"/>
      <c r="BK115" s="790"/>
      <c r="BL115" s="790"/>
      <c r="BM115" s="790"/>
      <c r="BN115" s="790"/>
      <c r="BO115" s="790"/>
      <c r="BP115" s="791"/>
      <c r="BQ115" s="856" t="s">
        <v>456</v>
      </c>
      <c r="BR115" s="857"/>
      <c r="BS115" s="857"/>
      <c r="BT115" s="857"/>
      <c r="BU115" s="857"/>
      <c r="BV115" s="857" t="s">
        <v>433</v>
      </c>
      <c r="BW115" s="857"/>
      <c r="BX115" s="857"/>
      <c r="BY115" s="857"/>
      <c r="BZ115" s="857"/>
      <c r="CA115" s="857" t="s">
        <v>445</v>
      </c>
      <c r="CB115" s="857"/>
      <c r="CC115" s="857"/>
      <c r="CD115" s="857"/>
      <c r="CE115" s="857"/>
      <c r="CF115" s="918" t="s">
        <v>127</v>
      </c>
      <c r="CG115" s="919"/>
      <c r="CH115" s="919"/>
      <c r="CI115" s="919"/>
      <c r="CJ115" s="919"/>
      <c r="CK115" s="974"/>
      <c r="CL115" s="861"/>
      <c r="CM115" s="855" t="s">
        <v>457</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437</v>
      </c>
      <c r="DH115" s="820"/>
      <c r="DI115" s="820"/>
      <c r="DJ115" s="820"/>
      <c r="DK115" s="821"/>
      <c r="DL115" s="822" t="s">
        <v>434</v>
      </c>
      <c r="DM115" s="820"/>
      <c r="DN115" s="820"/>
      <c r="DO115" s="820"/>
      <c r="DP115" s="821"/>
      <c r="DQ115" s="822" t="s">
        <v>434</v>
      </c>
      <c r="DR115" s="820"/>
      <c r="DS115" s="820"/>
      <c r="DT115" s="820"/>
      <c r="DU115" s="821"/>
      <c r="DV115" s="867" t="s">
        <v>127</v>
      </c>
      <c r="DW115" s="868"/>
      <c r="DX115" s="868"/>
      <c r="DY115" s="868"/>
      <c r="DZ115" s="869"/>
    </row>
    <row r="116" spans="1:130" s="246" customFormat="1" ht="26.25" customHeight="1" x14ac:dyDescent="0.15">
      <c r="A116" s="963"/>
      <c r="B116" s="964"/>
      <c r="C116" s="923" t="s">
        <v>458</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445</v>
      </c>
      <c r="AB116" s="820"/>
      <c r="AC116" s="820"/>
      <c r="AD116" s="820"/>
      <c r="AE116" s="821"/>
      <c r="AF116" s="822" t="s">
        <v>438</v>
      </c>
      <c r="AG116" s="820"/>
      <c r="AH116" s="820"/>
      <c r="AI116" s="820"/>
      <c r="AJ116" s="821"/>
      <c r="AK116" s="822" t="s">
        <v>127</v>
      </c>
      <c r="AL116" s="820"/>
      <c r="AM116" s="820"/>
      <c r="AN116" s="820"/>
      <c r="AO116" s="821"/>
      <c r="AP116" s="867" t="s">
        <v>438</v>
      </c>
      <c r="AQ116" s="868"/>
      <c r="AR116" s="868"/>
      <c r="AS116" s="868"/>
      <c r="AT116" s="869"/>
      <c r="AU116" s="979"/>
      <c r="AV116" s="980"/>
      <c r="AW116" s="980"/>
      <c r="AX116" s="980"/>
      <c r="AY116" s="980"/>
      <c r="AZ116" s="906" t="s">
        <v>459</v>
      </c>
      <c r="BA116" s="907"/>
      <c r="BB116" s="907"/>
      <c r="BC116" s="907"/>
      <c r="BD116" s="907"/>
      <c r="BE116" s="907"/>
      <c r="BF116" s="907"/>
      <c r="BG116" s="907"/>
      <c r="BH116" s="907"/>
      <c r="BI116" s="907"/>
      <c r="BJ116" s="907"/>
      <c r="BK116" s="907"/>
      <c r="BL116" s="907"/>
      <c r="BM116" s="907"/>
      <c r="BN116" s="907"/>
      <c r="BO116" s="907"/>
      <c r="BP116" s="908"/>
      <c r="BQ116" s="856" t="s">
        <v>437</v>
      </c>
      <c r="BR116" s="857"/>
      <c r="BS116" s="857"/>
      <c r="BT116" s="857"/>
      <c r="BU116" s="857"/>
      <c r="BV116" s="857" t="s">
        <v>433</v>
      </c>
      <c r="BW116" s="857"/>
      <c r="BX116" s="857"/>
      <c r="BY116" s="857"/>
      <c r="BZ116" s="857"/>
      <c r="CA116" s="857" t="s">
        <v>127</v>
      </c>
      <c r="CB116" s="857"/>
      <c r="CC116" s="857"/>
      <c r="CD116" s="857"/>
      <c r="CE116" s="857"/>
      <c r="CF116" s="918" t="s">
        <v>456</v>
      </c>
      <c r="CG116" s="919"/>
      <c r="CH116" s="919"/>
      <c r="CI116" s="919"/>
      <c r="CJ116" s="919"/>
      <c r="CK116" s="974"/>
      <c r="CL116" s="861"/>
      <c r="CM116" s="864" t="s">
        <v>460</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434</v>
      </c>
      <c r="DH116" s="820"/>
      <c r="DI116" s="820"/>
      <c r="DJ116" s="820"/>
      <c r="DK116" s="821"/>
      <c r="DL116" s="822" t="s">
        <v>127</v>
      </c>
      <c r="DM116" s="820"/>
      <c r="DN116" s="820"/>
      <c r="DO116" s="820"/>
      <c r="DP116" s="821"/>
      <c r="DQ116" s="822" t="s">
        <v>127</v>
      </c>
      <c r="DR116" s="820"/>
      <c r="DS116" s="820"/>
      <c r="DT116" s="820"/>
      <c r="DU116" s="821"/>
      <c r="DV116" s="867" t="s">
        <v>437</v>
      </c>
      <c r="DW116" s="868"/>
      <c r="DX116" s="868"/>
      <c r="DY116" s="868"/>
      <c r="DZ116" s="869"/>
    </row>
    <row r="117" spans="1:130" s="246" customFormat="1" ht="26.25" customHeight="1" x14ac:dyDescent="0.15">
      <c r="A117" s="944" t="s">
        <v>187</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461</v>
      </c>
      <c r="Z117" s="946"/>
      <c r="AA117" s="951">
        <v>843276</v>
      </c>
      <c r="AB117" s="952"/>
      <c r="AC117" s="952"/>
      <c r="AD117" s="952"/>
      <c r="AE117" s="953"/>
      <c r="AF117" s="954">
        <v>810783</v>
      </c>
      <c r="AG117" s="952"/>
      <c r="AH117" s="952"/>
      <c r="AI117" s="952"/>
      <c r="AJ117" s="953"/>
      <c r="AK117" s="954">
        <v>798265</v>
      </c>
      <c r="AL117" s="952"/>
      <c r="AM117" s="952"/>
      <c r="AN117" s="952"/>
      <c r="AO117" s="953"/>
      <c r="AP117" s="955"/>
      <c r="AQ117" s="956"/>
      <c r="AR117" s="956"/>
      <c r="AS117" s="956"/>
      <c r="AT117" s="957"/>
      <c r="AU117" s="979"/>
      <c r="AV117" s="980"/>
      <c r="AW117" s="980"/>
      <c r="AX117" s="980"/>
      <c r="AY117" s="980"/>
      <c r="AZ117" s="906" t="s">
        <v>462</v>
      </c>
      <c r="BA117" s="907"/>
      <c r="BB117" s="907"/>
      <c r="BC117" s="907"/>
      <c r="BD117" s="907"/>
      <c r="BE117" s="907"/>
      <c r="BF117" s="907"/>
      <c r="BG117" s="907"/>
      <c r="BH117" s="907"/>
      <c r="BI117" s="907"/>
      <c r="BJ117" s="907"/>
      <c r="BK117" s="907"/>
      <c r="BL117" s="907"/>
      <c r="BM117" s="907"/>
      <c r="BN117" s="907"/>
      <c r="BO117" s="907"/>
      <c r="BP117" s="908"/>
      <c r="BQ117" s="856" t="s">
        <v>434</v>
      </c>
      <c r="BR117" s="857"/>
      <c r="BS117" s="857"/>
      <c r="BT117" s="857"/>
      <c r="BU117" s="857"/>
      <c r="BV117" s="857" t="s">
        <v>445</v>
      </c>
      <c r="BW117" s="857"/>
      <c r="BX117" s="857"/>
      <c r="BY117" s="857"/>
      <c r="BZ117" s="857"/>
      <c r="CA117" s="857" t="s">
        <v>444</v>
      </c>
      <c r="CB117" s="857"/>
      <c r="CC117" s="857"/>
      <c r="CD117" s="857"/>
      <c r="CE117" s="857"/>
      <c r="CF117" s="918" t="s">
        <v>127</v>
      </c>
      <c r="CG117" s="919"/>
      <c r="CH117" s="919"/>
      <c r="CI117" s="919"/>
      <c r="CJ117" s="919"/>
      <c r="CK117" s="974"/>
      <c r="CL117" s="861"/>
      <c r="CM117" s="864" t="s">
        <v>463</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438</v>
      </c>
      <c r="DH117" s="820"/>
      <c r="DI117" s="820"/>
      <c r="DJ117" s="820"/>
      <c r="DK117" s="821"/>
      <c r="DL117" s="822" t="s">
        <v>445</v>
      </c>
      <c r="DM117" s="820"/>
      <c r="DN117" s="820"/>
      <c r="DO117" s="820"/>
      <c r="DP117" s="821"/>
      <c r="DQ117" s="822" t="s">
        <v>444</v>
      </c>
      <c r="DR117" s="820"/>
      <c r="DS117" s="820"/>
      <c r="DT117" s="820"/>
      <c r="DU117" s="821"/>
      <c r="DV117" s="867" t="s">
        <v>127</v>
      </c>
      <c r="DW117" s="868"/>
      <c r="DX117" s="868"/>
      <c r="DY117" s="868"/>
      <c r="DZ117" s="869"/>
    </row>
    <row r="118" spans="1:130" s="246" customFormat="1" ht="26.25" customHeight="1" x14ac:dyDescent="0.15">
      <c r="A118" s="944" t="s">
        <v>428</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426</v>
      </c>
      <c r="AB118" s="945"/>
      <c r="AC118" s="945"/>
      <c r="AD118" s="945"/>
      <c r="AE118" s="946"/>
      <c r="AF118" s="947" t="s">
        <v>307</v>
      </c>
      <c r="AG118" s="945"/>
      <c r="AH118" s="945"/>
      <c r="AI118" s="945"/>
      <c r="AJ118" s="946"/>
      <c r="AK118" s="947" t="s">
        <v>306</v>
      </c>
      <c r="AL118" s="945"/>
      <c r="AM118" s="945"/>
      <c r="AN118" s="945"/>
      <c r="AO118" s="946"/>
      <c r="AP118" s="948" t="s">
        <v>427</v>
      </c>
      <c r="AQ118" s="949"/>
      <c r="AR118" s="949"/>
      <c r="AS118" s="949"/>
      <c r="AT118" s="950"/>
      <c r="AU118" s="979"/>
      <c r="AV118" s="980"/>
      <c r="AW118" s="980"/>
      <c r="AX118" s="980"/>
      <c r="AY118" s="980"/>
      <c r="AZ118" s="922" t="s">
        <v>464</v>
      </c>
      <c r="BA118" s="923"/>
      <c r="BB118" s="923"/>
      <c r="BC118" s="923"/>
      <c r="BD118" s="923"/>
      <c r="BE118" s="923"/>
      <c r="BF118" s="923"/>
      <c r="BG118" s="923"/>
      <c r="BH118" s="923"/>
      <c r="BI118" s="923"/>
      <c r="BJ118" s="923"/>
      <c r="BK118" s="923"/>
      <c r="BL118" s="923"/>
      <c r="BM118" s="923"/>
      <c r="BN118" s="923"/>
      <c r="BO118" s="923"/>
      <c r="BP118" s="924"/>
      <c r="BQ118" s="925" t="s">
        <v>127</v>
      </c>
      <c r="BR118" s="888"/>
      <c r="BS118" s="888"/>
      <c r="BT118" s="888"/>
      <c r="BU118" s="888"/>
      <c r="BV118" s="888" t="s">
        <v>444</v>
      </c>
      <c r="BW118" s="888"/>
      <c r="BX118" s="888"/>
      <c r="BY118" s="888"/>
      <c r="BZ118" s="888"/>
      <c r="CA118" s="888" t="s">
        <v>127</v>
      </c>
      <c r="CB118" s="888"/>
      <c r="CC118" s="888"/>
      <c r="CD118" s="888"/>
      <c r="CE118" s="888"/>
      <c r="CF118" s="918" t="s">
        <v>127</v>
      </c>
      <c r="CG118" s="919"/>
      <c r="CH118" s="919"/>
      <c r="CI118" s="919"/>
      <c r="CJ118" s="919"/>
      <c r="CK118" s="974"/>
      <c r="CL118" s="861"/>
      <c r="CM118" s="864" t="s">
        <v>465</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444</v>
      </c>
      <c r="DH118" s="820"/>
      <c r="DI118" s="820"/>
      <c r="DJ118" s="820"/>
      <c r="DK118" s="821"/>
      <c r="DL118" s="822" t="s">
        <v>127</v>
      </c>
      <c r="DM118" s="820"/>
      <c r="DN118" s="820"/>
      <c r="DO118" s="820"/>
      <c r="DP118" s="821"/>
      <c r="DQ118" s="822" t="s">
        <v>433</v>
      </c>
      <c r="DR118" s="820"/>
      <c r="DS118" s="820"/>
      <c r="DT118" s="820"/>
      <c r="DU118" s="821"/>
      <c r="DV118" s="867" t="s">
        <v>433</v>
      </c>
      <c r="DW118" s="868"/>
      <c r="DX118" s="868"/>
      <c r="DY118" s="868"/>
      <c r="DZ118" s="869"/>
    </row>
    <row r="119" spans="1:130" s="246" customFormat="1" ht="26.25" customHeight="1" x14ac:dyDescent="0.15">
      <c r="A119" s="858" t="s">
        <v>431</v>
      </c>
      <c r="B119" s="859"/>
      <c r="C119" s="934" t="s">
        <v>432</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444</v>
      </c>
      <c r="AB119" s="938"/>
      <c r="AC119" s="938"/>
      <c r="AD119" s="938"/>
      <c r="AE119" s="939"/>
      <c r="AF119" s="940" t="s">
        <v>127</v>
      </c>
      <c r="AG119" s="938"/>
      <c r="AH119" s="938"/>
      <c r="AI119" s="938"/>
      <c r="AJ119" s="939"/>
      <c r="AK119" s="940" t="s">
        <v>444</v>
      </c>
      <c r="AL119" s="938"/>
      <c r="AM119" s="938"/>
      <c r="AN119" s="938"/>
      <c r="AO119" s="939"/>
      <c r="AP119" s="941" t="s">
        <v>127</v>
      </c>
      <c r="AQ119" s="942"/>
      <c r="AR119" s="942"/>
      <c r="AS119" s="942"/>
      <c r="AT119" s="943"/>
      <c r="AU119" s="981"/>
      <c r="AV119" s="982"/>
      <c r="AW119" s="982"/>
      <c r="AX119" s="982"/>
      <c r="AY119" s="982"/>
      <c r="AZ119" s="277" t="s">
        <v>187</v>
      </c>
      <c r="BA119" s="277"/>
      <c r="BB119" s="277"/>
      <c r="BC119" s="277"/>
      <c r="BD119" s="277"/>
      <c r="BE119" s="277"/>
      <c r="BF119" s="277"/>
      <c r="BG119" s="277"/>
      <c r="BH119" s="277"/>
      <c r="BI119" s="277"/>
      <c r="BJ119" s="277"/>
      <c r="BK119" s="277"/>
      <c r="BL119" s="277"/>
      <c r="BM119" s="277"/>
      <c r="BN119" s="277"/>
      <c r="BO119" s="920" t="s">
        <v>466</v>
      </c>
      <c r="BP119" s="921"/>
      <c r="BQ119" s="925">
        <v>9738237</v>
      </c>
      <c r="BR119" s="888"/>
      <c r="BS119" s="888"/>
      <c r="BT119" s="888"/>
      <c r="BU119" s="888"/>
      <c r="BV119" s="888">
        <v>10661281</v>
      </c>
      <c r="BW119" s="888"/>
      <c r="BX119" s="888"/>
      <c r="BY119" s="888"/>
      <c r="BZ119" s="888"/>
      <c r="CA119" s="888">
        <v>11249092</v>
      </c>
      <c r="CB119" s="888"/>
      <c r="CC119" s="888"/>
      <c r="CD119" s="888"/>
      <c r="CE119" s="888"/>
      <c r="CF119" s="786"/>
      <c r="CG119" s="787"/>
      <c r="CH119" s="787"/>
      <c r="CI119" s="787"/>
      <c r="CJ119" s="877"/>
      <c r="CK119" s="975"/>
      <c r="CL119" s="863"/>
      <c r="CM119" s="881" t="s">
        <v>467</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127</v>
      </c>
      <c r="DH119" s="803"/>
      <c r="DI119" s="803"/>
      <c r="DJ119" s="803"/>
      <c r="DK119" s="804"/>
      <c r="DL119" s="805" t="s">
        <v>127</v>
      </c>
      <c r="DM119" s="803"/>
      <c r="DN119" s="803"/>
      <c r="DO119" s="803"/>
      <c r="DP119" s="804"/>
      <c r="DQ119" s="805" t="s">
        <v>127</v>
      </c>
      <c r="DR119" s="803"/>
      <c r="DS119" s="803"/>
      <c r="DT119" s="803"/>
      <c r="DU119" s="804"/>
      <c r="DV119" s="891" t="s">
        <v>445</v>
      </c>
      <c r="DW119" s="892"/>
      <c r="DX119" s="892"/>
      <c r="DY119" s="892"/>
      <c r="DZ119" s="893"/>
    </row>
    <row r="120" spans="1:130" s="246" customFormat="1" ht="26.25" customHeight="1" x14ac:dyDescent="0.15">
      <c r="A120" s="860"/>
      <c r="B120" s="861"/>
      <c r="C120" s="864" t="s">
        <v>441</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438</v>
      </c>
      <c r="AB120" s="820"/>
      <c r="AC120" s="820"/>
      <c r="AD120" s="820"/>
      <c r="AE120" s="821"/>
      <c r="AF120" s="822" t="s">
        <v>434</v>
      </c>
      <c r="AG120" s="820"/>
      <c r="AH120" s="820"/>
      <c r="AI120" s="820"/>
      <c r="AJ120" s="821"/>
      <c r="AK120" s="822" t="s">
        <v>127</v>
      </c>
      <c r="AL120" s="820"/>
      <c r="AM120" s="820"/>
      <c r="AN120" s="820"/>
      <c r="AO120" s="821"/>
      <c r="AP120" s="867" t="s">
        <v>127</v>
      </c>
      <c r="AQ120" s="868"/>
      <c r="AR120" s="868"/>
      <c r="AS120" s="868"/>
      <c r="AT120" s="869"/>
      <c r="AU120" s="926" t="s">
        <v>468</v>
      </c>
      <c r="AV120" s="927"/>
      <c r="AW120" s="927"/>
      <c r="AX120" s="927"/>
      <c r="AY120" s="928"/>
      <c r="AZ120" s="903" t="s">
        <v>469</v>
      </c>
      <c r="BA120" s="848"/>
      <c r="BB120" s="848"/>
      <c r="BC120" s="848"/>
      <c r="BD120" s="848"/>
      <c r="BE120" s="848"/>
      <c r="BF120" s="848"/>
      <c r="BG120" s="848"/>
      <c r="BH120" s="848"/>
      <c r="BI120" s="848"/>
      <c r="BJ120" s="848"/>
      <c r="BK120" s="848"/>
      <c r="BL120" s="848"/>
      <c r="BM120" s="848"/>
      <c r="BN120" s="848"/>
      <c r="BO120" s="848"/>
      <c r="BP120" s="849"/>
      <c r="BQ120" s="904">
        <v>1054121</v>
      </c>
      <c r="BR120" s="885"/>
      <c r="BS120" s="885"/>
      <c r="BT120" s="885"/>
      <c r="BU120" s="885"/>
      <c r="BV120" s="885">
        <v>1363549</v>
      </c>
      <c r="BW120" s="885"/>
      <c r="BX120" s="885"/>
      <c r="BY120" s="885"/>
      <c r="BZ120" s="885"/>
      <c r="CA120" s="885">
        <v>1680735</v>
      </c>
      <c r="CB120" s="885"/>
      <c r="CC120" s="885"/>
      <c r="CD120" s="885"/>
      <c r="CE120" s="885"/>
      <c r="CF120" s="909">
        <v>60</v>
      </c>
      <c r="CG120" s="910"/>
      <c r="CH120" s="910"/>
      <c r="CI120" s="910"/>
      <c r="CJ120" s="910"/>
      <c r="CK120" s="911" t="s">
        <v>470</v>
      </c>
      <c r="CL120" s="895"/>
      <c r="CM120" s="895"/>
      <c r="CN120" s="895"/>
      <c r="CO120" s="896"/>
      <c r="CP120" s="915" t="s">
        <v>404</v>
      </c>
      <c r="CQ120" s="916"/>
      <c r="CR120" s="916"/>
      <c r="CS120" s="916"/>
      <c r="CT120" s="916"/>
      <c r="CU120" s="916"/>
      <c r="CV120" s="916"/>
      <c r="CW120" s="916"/>
      <c r="CX120" s="916"/>
      <c r="CY120" s="916"/>
      <c r="CZ120" s="916"/>
      <c r="DA120" s="916"/>
      <c r="DB120" s="916"/>
      <c r="DC120" s="916"/>
      <c r="DD120" s="916"/>
      <c r="DE120" s="916"/>
      <c r="DF120" s="917"/>
      <c r="DG120" s="904">
        <v>10842</v>
      </c>
      <c r="DH120" s="885"/>
      <c r="DI120" s="885"/>
      <c r="DJ120" s="885"/>
      <c r="DK120" s="885"/>
      <c r="DL120" s="885">
        <v>10376</v>
      </c>
      <c r="DM120" s="885"/>
      <c r="DN120" s="885"/>
      <c r="DO120" s="885"/>
      <c r="DP120" s="885"/>
      <c r="DQ120" s="885">
        <v>13194</v>
      </c>
      <c r="DR120" s="885"/>
      <c r="DS120" s="885"/>
      <c r="DT120" s="885"/>
      <c r="DU120" s="885"/>
      <c r="DV120" s="886">
        <v>0.5</v>
      </c>
      <c r="DW120" s="886"/>
      <c r="DX120" s="886"/>
      <c r="DY120" s="886"/>
      <c r="DZ120" s="887"/>
    </row>
    <row r="121" spans="1:130" s="246" customFormat="1" ht="26.25" customHeight="1" x14ac:dyDescent="0.15">
      <c r="A121" s="860"/>
      <c r="B121" s="861"/>
      <c r="C121" s="906" t="s">
        <v>471</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434</v>
      </c>
      <c r="AB121" s="820"/>
      <c r="AC121" s="820"/>
      <c r="AD121" s="820"/>
      <c r="AE121" s="821"/>
      <c r="AF121" s="822" t="s">
        <v>434</v>
      </c>
      <c r="AG121" s="820"/>
      <c r="AH121" s="820"/>
      <c r="AI121" s="820"/>
      <c r="AJ121" s="821"/>
      <c r="AK121" s="822" t="s">
        <v>438</v>
      </c>
      <c r="AL121" s="820"/>
      <c r="AM121" s="820"/>
      <c r="AN121" s="820"/>
      <c r="AO121" s="821"/>
      <c r="AP121" s="867" t="s">
        <v>434</v>
      </c>
      <c r="AQ121" s="868"/>
      <c r="AR121" s="868"/>
      <c r="AS121" s="868"/>
      <c r="AT121" s="869"/>
      <c r="AU121" s="929"/>
      <c r="AV121" s="930"/>
      <c r="AW121" s="930"/>
      <c r="AX121" s="930"/>
      <c r="AY121" s="931"/>
      <c r="AZ121" s="855" t="s">
        <v>472</v>
      </c>
      <c r="BA121" s="790"/>
      <c r="BB121" s="790"/>
      <c r="BC121" s="790"/>
      <c r="BD121" s="790"/>
      <c r="BE121" s="790"/>
      <c r="BF121" s="790"/>
      <c r="BG121" s="790"/>
      <c r="BH121" s="790"/>
      <c r="BI121" s="790"/>
      <c r="BJ121" s="790"/>
      <c r="BK121" s="790"/>
      <c r="BL121" s="790"/>
      <c r="BM121" s="790"/>
      <c r="BN121" s="790"/>
      <c r="BO121" s="790"/>
      <c r="BP121" s="791"/>
      <c r="BQ121" s="856" t="s">
        <v>127</v>
      </c>
      <c r="BR121" s="857"/>
      <c r="BS121" s="857"/>
      <c r="BT121" s="857"/>
      <c r="BU121" s="857"/>
      <c r="BV121" s="857" t="s">
        <v>127</v>
      </c>
      <c r="BW121" s="857"/>
      <c r="BX121" s="857"/>
      <c r="BY121" s="857"/>
      <c r="BZ121" s="857"/>
      <c r="CA121" s="857" t="s">
        <v>439</v>
      </c>
      <c r="CB121" s="857"/>
      <c r="CC121" s="857"/>
      <c r="CD121" s="857"/>
      <c r="CE121" s="857"/>
      <c r="CF121" s="918" t="s">
        <v>456</v>
      </c>
      <c r="CG121" s="919"/>
      <c r="CH121" s="919"/>
      <c r="CI121" s="919"/>
      <c r="CJ121" s="919"/>
      <c r="CK121" s="912"/>
      <c r="CL121" s="898"/>
      <c r="CM121" s="898"/>
      <c r="CN121" s="898"/>
      <c r="CO121" s="899"/>
      <c r="CP121" s="878" t="s">
        <v>473</v>
      </c>
      <c r="CQ121" s="879"/>
      <c r="CR121" s="879"/>
      <c r="CS121" s="879"/>
      <c r="CT121" s="879"/>
      <c r="CU121" s="879"/>
      <c r="CV121" s="879"/>
      <c r="CW121" s="879"/>
      <c r="CX121" s="879"/>
      <c r="CY121" s="879"/>
      <c r="CZ121" s="879"/>
      <c r="DA121" s="879"/>
      <c r="DB121" s="879"/>
      <c r="DC121" s="879"/>
      <c r="DD121" s="879"/>
      <c r="DE121" s="879"/>
      <c r="DF121" s="880"/>
      <c r="DG121" s="856" t="s">
        <v>434</v>
      </c>
      <c r="DH121" s="857"/>
      <c r="DI121" s="857"/>
      <c r="DJ121" s="857"/>
      <c r="DK121" s="857"/>
      <c r="DL121" s="857" t="s">
        <v>434</v>
      </c>
      <c r="DM121" s="857"/>
      <c r="DN121" s="857"/>
      <c r="DO121" s="857"/>
      <c r="DP121" s="857"/>
      <c r="DQ121" s="857" t="s">
        <v>438</v>
      </c>
      <c r="DR121" s="857"/>
      <c r="DS121" s="857"/>
      <c r="DT121" s="857"/>
      <c r="DU121" s="857"/>
      <c r="DV121" s="834" t="s">
        <v>438</v>
      </c>
      <c r="DW121" s="834"/>
      <c r="DX121" s="834"/>
      <c r="DY121" s="834"/>
      <c r="DZ121" s="835"/>
    </row>
    <row r="122" spans="1:130" s="246" customFormat="1" ht="26.25" customHeight="1" x14ac:dyDescent="0.15">
      <c r="A122" s="860"/>
      <c r="B122" s="861"/>
      <c r="C122" s="864" t="s">
        <v>453</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434</v>
      </c>
      <c r="AB122" s="820"/>
      <c r="AC122" s="820"/>
      <c r="AD122" s="820"/>
      <c r="AE122" s="821"/>
      <c r="AF122" s="822" t="s">
        <v>127</v>
      </c>
      <c r="AG122" s="820"/>
      <c r="AH122" s="820"/>
      <c r="AI122" s="820"/>
      <c r="AJ122" s="821"/>
      <c r="AK122" s="822" t="s">
        <v>438</v>
      </c>
      <c r="AL122" s="820"/>
      <c r="AM122" s="820"/>
      <c r="AN122" s="820"/>
      <c r="AO122" s="821"/>
      <c r="AP122" s="867" t="s">
        <v>127</v>
      </c>
      <c r="AQ122" s="868"/>
      <c r="AR122" s="868"/>
      <c r="AS122" s="868"/>
      <c r="AT122" s="869"/>
      <c r="AU122" s="929"/>
      <c r="AV122" s="930"/>
      <c r="AW122" s="930"/>
      <c r="AX122" s="930"/>
      <c r="AY122" s="931"/>
      <c r="AZ122" s="922" t="s">
        <v>474</v>
      </c>
      <c r="BA122" s="923"/>
      <c r="BB122" s="923"/>
      <c r="BC122" s="923"/>
      <c r="BD122" s="923"/>
      <c r="BE122" s="923"/>
      <c r="BF122" s="923"/>
      <c r="BG122" s="923"/>
      <c r="BH122" s="923"/>
      <c r="BI122" s="923"/>
      <c r="BJ122" s="923"/>
      <c r="BK122" s="923"/>
      <c r="BL122" s="923"/>
      <c r="BM122" s="923"/>
      <c r="BN122" s="923"/>
      <c r="BO122" s="923"/>
      <c r="BP122" s="924"/>
      <c r="BQ122" s="925">
        <v>6992594</v>
      </c>
      <c r="BR122" s="888"/>
      <c r="BS122" s="888"/>
      <c r="BT122" s="888"/>
      <c r="BU122" s="888"/>
      <c r="BV122" s="888">
        <v>7796580</v>
      </c>
      <c r="BW122" s="888"/>
      <c r="BX122" s="888"/>
      <c r="BY122" s="888"/>
      <c r="BZ122" s="888"/>
      <c r="CA122" s="888">
        <v>7904258</v>
      </c>
      <c r="CB122" s="888"/>
      <c r="CC122" s="888"/>
      <c r="CD122" s="888"/>
      <c r="CE122" s="888"/>
      <c r="CF122" s="889">
        <v>282.3</v>
      </c>
      <c r="CG122" s="890"/>
      <c r="CH122" s="890"/>
      <c r="CI122" s="890"/>
      <c r="CJ122" s="890"/>
      <c r="CK122" s="912"/>
      <c r="CL122" s="898"/>
      <c r="CM122" s="898"/>
      <c r="CN122" s="898"/>
      <c r="CO122" s="899"/>
      <c r="CP122" s="878" t="s">
        <v>475</v>
      </c>
      <c r="CQ122" s="879"/>
      <c r="CR122" s="879"/>
      <c r="CS122" s="879"/>
      <c r="CT122" s="879"/>
      <c r="CU122" s="879"/>
      <c r="CV122" s="879"/>
      <c r="CW122" s="879"/>
      <c r="CX122" s="879"/>
      <c r="CY122" s="879"/>
      <c r="CZ122" s="879"/>
      <c r="DA122" s="879"/>
      <c r="DB122" s="879"/>
      <c r="DC122" s="879"/>
      <c r="DD122" s="879"/>
      <c r="DE122" s="879"/>
      <c r="DF122" s="880"/>
      <c r="DG122" s="856" t="s">
        <v>456</v>
      </c>
      <c r="DH122" s="857"/>
      <c r="DI122" s="857"/>
      <c r="DJ122" s="857"/>
      <c r="DK122" s="857"/>
      <c r="DL122" s="857" t="s">
        <v>456</v>
      </c>
      <c r="DM122" s="857"/>
      <c r="DN122" s="857"/>
      <c r="DO122" s="857"/>
      <c r="DP122" s="857"/>
      <c r="DQ122" s="857" t="s">
        <v>127</v>
      </c>
      <c r="DR122" s="857"/>
      <c r="DS122" s="857"/>
      <c r="DT122" s="857"/>
      <c r="DU122" s="857"/>
      <c r="DV122" s="834" t="s">
        <v>127</v>
      </c>
      <c r="DW122" s="834"/>
      <c r="DX122" s="834"/>
      <c r="DY122" s="834"/>
      <c r="DZ122" s="835"/>
    </row>
    <row r="123" spans="1:130" s="246" customFormat="1" ht="26.25" customHeight="1" x14ac:dyDescent="0.15">
      <c r="A123" s="860"/>
      <c r="B123" s="861"/>
      <c r="C123" s="864" t="s">
        <v>460</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445</v>
      </c>
      <c r="AB123" s="820"/>
      <c r="AC123" s="820"/>
      <c r="AD123" s="820"/>
      <c r="AE123" s="821"/>
      <c r="AF123" s="822" t="s">
        <v>437</v>
      </c>
      <c r="AG123" s="820"/>
      <c r="AH123" s="820"/>
      <c r="AI123" s="820"/>
      <c r="AJ123" s="821"/>
      <c r="AK123" s="822" t="s">
        <v>127</v>
      </c>
      <c r="AL123" s="820"/>
      <c r="AM123" s="820"/>
      <c r="AN123" s="820"/>
      <c r="AO123" s="821"/>
      <c r="AP123" s="867" t="s">
        <v>456</v>
      </c>
      <c r="AQ123" s="868"/>
      <c r="AR123" s="868"/>
      <c r="AS123" s="868"/>
      <c r="AT123" s="869"/>
      <c r="AU123" s="932"/>
      <c r="AV123" s="933"/>
      <c r="AW123" s="933"/>
      <c r="AX123" s="933"/>
      <c r="AY123" s="933"/>
      <c r="AZ123" s="277" t="s">
        <v>187</v>
      </c>
      <c r="BA123" s="277"/>
      <c r="BB123" s="277"/>
      <c r="BC123" s="277"/>
      <c r="BD123" s="277"/>
      <c r="BE123" s="277"/>
      <c r="BF123" s="277"/>
      <c r="BG123" s="277"/>
      <c r="BH123" s="277"/>
      <c r="BI123" s="277"/>
      <c r="BJ123" s="277"/>
      <c r="BK123" s="277"/>
      <c r="BL123" s="277"/>
      <c r="BM123" s="277"/>
      <c r="BN123" s="277"/>
      <c r="BO123" s="920" t="s">
        <v>476</v>
      </c>
      <c r="BP123" s="921"/>
      <c r="BQ123" s="875">
        <v>8046715</v>
      </c>
      <c r="BR123" s="876"/>
      <c r="BS123" s="876"/>
      <c r="BT123" s="876"/>
      <c r="BU123" s="876"/>
      <c r="BV123" s="876">
        <v>9160129</v>
      </c>
      <c r="BW123" s="876"/>
      <c r="BX123" s="876"/>
      <c r="BY123" s="876"/>
      <c r="BZ123" s="876"/>
      <c r="CA123" s="876">
        <v>9584993</v>
      </c>
      <c r="CB123" s="876"/>
      <c r="CC123" s="876"/>
      <c r="CD123" s="876"/>
      <c r="CE123" s="876"/>
      <c r="CF123" s="786"/>
      <c r="CG123" s="787"/>
      <c r="CH123" s="787"/>
      <c r="CI123" s="787"/>
      <c r="CJ123" s="877"/>
      <c r="CK123" s="912"/>
      <c r="CL123" s="898"/>
      <c r="CM123" s="898"/>
      <c r="CN123" s="898"/>
      <c r="CO123" s="899"/>
      <c r="CP123" s="878" t="s">
        <v>401</v>
      </c>
      <c r="CQ123" s="879"/>
      <c r="CR123" s="879"/>
      <c r="CS123" s="879"/>
      <c r="CT123" s="879"/>
      <c r="CU123" s="879"/>
      <c r="CV123" s="879"/>
      <c r="CW123" s="879"/>
      <c r="CX123" s="879"/>
      <c r="CY123" s="879"/>
      <c r="CZ123" s="879"/>
      <c r="DA123" s="879"/>
      <c r="DB123" s="879"/>
      <c r="DC123" s="879"/>
      <c r="DD123" s="879"/>
      <c r="DE123" s="879"/>
      <c r="DF123" s="880"/>
      <c r="DG123" s="819" t="s">
        <v>434</v>
      </c>
      <c r="DH123" s="820"/>
      <c r="DI123" s="820"/>
      <c r="DJ123" s="820"/>
      <c r="DK123" s="821"/>
      <c r="DL123" s="822" t="s">
        <v>456</v>
      </c>
      <c r="DM123" s="820"/>
      <c r="DN123" s="820"/>
      <c r="DO123" s="820"/>
      <c r="DP123" s="821"/>
      <c r="DQ123" s="822" t="s">
        <v>456</v>
      </c>
      <c r="DR123" s="820"/>
      <c r="DS123" s="820"/>
      <c r="DT123" s="820"/>
      <c r="DU123" s="821"/>
      <c r="DV123" s="867" t="s">
        <v>127</v>
      </c>
      <c r="DW123" s="868"/>
      <c r="DX123" s="868"/>
      <c r="DY123" s="868"/>
      <c r="DZ123" s="869"/>
    </row>
    <row r="124" spans="1:130" s="246" customFormat="1" ht="26.25" customHeight="1" thickBot="1" x14ac:dyDescent="0.2">
      <c r="A124" s="860"/>
      <c r="B124" s="861"/>
      <c r="C124" s="864" t="s">
        <v>463</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437</v>
      </c>
      <c r="AB124" s="820"/>
      <c r="AC124" s="820"/>
      <c r="AD124" s="820"/>
      <c r="AE124" s="821"/>
      <c r="AF124" s="822" t="s">
        <v>437</v>
      </c>
      <c r="AG124" s="820"/>
      <c r="AH124" s="820"/>
      <c r="AI124" s="820"/>
      <c r="AJ124" s="821"/>
      <c r="AK124" s="822" t="s">
        <v>456</v>
      </c>
      <c r="AL124" s="820"/>
      <c r="AM124" s="820"/>
      <c r="AN124" s="820"/>
      <c r="AO124" s="821"/>
      <c r="AP124" s="867" t="s">
        <v>438</v>
      </c>
      <c r="AQ124" s="868"/>
      <c r="AR124" s="868"/>
      <c r="AS124" s="868"/>
      <c r="AT124" s="869"/>
      <c r="AU124" s="870" t="s">
        <v>477</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60.6</v>
      </c>
      <c r="BR124" s="874"/>
      <c r="BS124" s="874"/>
      <c r="BT124" s="874"/>
      <c r="BU124" s="874"/>
      <c r="BV124" s="874">
        <v>53.6</v>
      </c>
      <c r="BW124" s="874"/>
      <c r="BX124" s="874"/>
      <c r="BY124" s="874"/>
      <c r="BZ124" s="874"/>
      <c r="CA124" s="874">
        <v>59.4</v>
      </c>
      <c r="CB124" s="874"/>
      <c r="CC124" s="874"/>
      <c r="CD124" s="874"/>
      <c r="CE124" s="874"/>
      <c r="CF124" s="764"/>
      <c r="CG124" s="765"/>
      <c r="CH124" s="765"/>
      <c r="CI124" s="765"/>
      <c r="CJ124" s="905"/>
      <c r="CK124" s="913"/>
      <c r="CL124" s="913"/>
      <c r="CM124" s="913"/>
      <c r="CN124" s="913"/>
      <c r="CO124" s="914"/>
      <c r="CP124" s="878" t="s">
        <v>478</v>
      </c>
      <c r="CQ124" s="879"/>
      <c r="CR124" s="879"/>
      <c r="CS124" s="879"/>
      <c r="CT124" s="879"/>
      <c r="CU124" s="879"/>
      <c r="CV124" s="879"/>
      <c r="CW124" s="879"/>
      <c r="CX124" s="879"/>
      <c r="CY124" s="879"/>
      <c r="CZ124" s="879"/>
      <c r="DA124" s="879"/>
      <c r="DB124" s="879"/>
      <c r="DC124" s="879"/>
      <c r="DD124" s="879"/>
      <c r="DE124" s="879"/>
      <c r="DF124" s="880"/>
      <c r="DG124" s="802" t="s">
        <v>127</v>
      </c>
      <c r="DH124" s="803"/>
      <c r="DI124" s="803"/>
      <c r="DJ124" s="803"/>
      <c r="DK124" s="804"/>
      <c r="DL124" s="805" t="s">
        <v>127</v>
      </c>
      <c r="DM124" s="803"/>
      <c r="DN124" s="803"/>
      <c r="DO124" s="803"/>
      <c r="DP124" s="804"/>
      <c r="DQ124" s="805" t="s">
        <v>438</v>
      </c>
      <c r="DR124" s="803"/>
      <c r="DS124" s="803"/>
      <c r="DT124" s="803"/>
      <c r="DU124" s="804"/>
      <c r="DV124" s="891" t="s">
        <v>127</v>
      </c>
      <c r="DW124" s="892"/>
      <c r="DX124" s="892"/>
      <c r="DY124" s="892"/>
      <c r="DZ124" s="893"/>
    </row>
    <row r="125" spans="1:130" s="246" customFormat="1" ht="26.25" customHeight="1" x14ac:dyDescent="0.15">
      <c r="A125" s="860"/>
      <c r="B125" s="861"/>
      <c r="C125" s="864" t="s">
        <v>465</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127</v>
      </c>
      <c r="AB125" s="820"/>
      <c r="AC125" s="820"/>
      <c r="AD125" s="820"/>
      <c r="AE125" s="821"/>
      <c r="AF125" s="822" t="s">
        <v>127</v>
      </c>
      <c r="AG125" s="820"/>
      <c r="AH125" s="820"/>
      <c r="AI125" s="820"/>
      <c r="AJ125" s="821"/>
      <c r="AK125" s="822" t="s">
        <v>434</v>
      </c>
      <c r="AL125" s="820"/>
      <c r="AM125" s="820"/>
      <c r="AN125" s="820"/>
      <c r="AO125" s="821"/>
      <c r="AP125" s="867" t="s">
        <v>127</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479</v>
      </c>
      <c r="CL125" s="895"/>
      <c r="CM125" s="895"/>
      <c r="CN125" s="895"/>
      <c r="CO125" s="896"/>
      <c r="CP125" s="903" t="s">
        <v>480</v>
      </c>
      <c r="CQ125" s="848"/>
      <c r="CR125" s="848"/>
      <c r="CS125" s="848"/>
      <c r="CT125" s="848"/>
      <c r="CU125" s="848"/>
      <c r="CV125" s="848"/>
      <c r="CW125" s="848"/>
      <c r="CX125" s="848"/>
      <c r="CY125" s="848"/>
      <c r="CZ125" s="848"/>
      <c r="DA125" s="848"/>
      <c r="DB125" s="848"/>
      <c r="DC125" s="848"/>
      <c r="DD125" s="848"/>
      <c r="DE125" s="848"/>
      <c r="DF125" s="849"/>
      <c r="DG125" s="904" t="s">
        <v>127</v>
      </c>
      <c r="DH125" s="885"/>
      <c r="DI125" s="885"/>
      <c r="DJ125" s="885"/>
      <c r="DK125" s="885"/>
      <c r="DL125" s="885" t="s">
        <v>127</v>
      </c>
      <c r="DM125" s="885"/>
      <c r="DN125" s="885"/>
      <c r="DO125" s="885"/>
      <c r="DP125" s="885"/>
      <c r="DQ125" s="885" t="s">
        <v>127</v>
      </c>
      <c r="DR125" s="885"/>
      <c r="DS125" s="885"/>
      <c r="DT125" s="885"/>
      <c r="DU125" s="885"/>
      <c r="DV125" s="886" t="s">
        <v>127</v>
      </c>
      <c r="DW125" s="886"/>
      <c r="DX125" s="886"/>
      <c r="DY125" s="886"/>
      <c r="DZ125" s="887"/>
    </row>
    <row r="126" spans="1:130" s="246" customFormat="1" ht="26.25" customHeight="1" thickBot="1" x14ac:dyDescent="0.2">
      <c r="A126" s="860"/>
      <c r="B126" s="861"/>
      <c r="C126" s="864" t="s">
        <v>467</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127</v>
      </c>
      <c r="AB126" s="820"/>
      <c r="AC126" s="820"/>
      <c r="AD126" s="820"/>
      <c r="AE126" s="821"/>
      <c r="AF126" s="822" t="s">
        <v>127</v>
      </c>
      <c r="AG126" s="820"/>
      <c r="AH126" s="820"/>
      <c r="AI126" s="820"/>
      <c r="AJ126" s="821"/>
      <c r="AK126" s="822" t="s">
        <v>127</v>
      </c>
      <c r="AL126" s="820"/>
      <c r="AM126" s="820"/>
      <c r="AN126" s="820"/>
      <c r="AO126" s="821"/>
      <c r="AP126" s="867" t="s">
        <v>127</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481</v>
      </c>
      <c r="CQ126" s="790"/>
      <c r="CR126" s="790"/>
      <c r="CS126" s="790"/>
      <c r="CT126" s="790"/>
      <c r="CU126" s="790"/>
      <c r="CV126" s="790"/>
      <c r="CW126" s="790"/>
      <c r="CX126" s="790"/>
      <c r="CY126" s="790"/>
      <c r="CZ126" s="790"/>
      <c r="DA126" s="790"/>
      <c r="DB126" s="790"/>
      <c r="DC126" s="790"/>
      <c r="DD126" s="790"/>
      <c r="DE126" s="790"/>
      <c r="DF126" s="791"/>
      <c r="DG126" s="856" t="s">
        <v>127</v>
      </c>
      <c r="DH126" s="857"/>
      <c r="DI126" s="857"/>
      <c r="DJ126" s="857"/>
      <c r="DK126" s="857"/>
      <c r="DL126" s="857" t="s">
        <v>127</v>
      </c>
      <c r="DM126" s="857"/>
      <c r="DN126" s="857"/>
      <c r="DO126" s="857"/>
      <c r="DP126" s="857"/>
      <c r="DQ126" s="857" t="s">
        <v>127</v>
      </c>
      <c r="DR126" s="857"/>
      <c r="DS126" s="857"/>
      <c r="DT126" s="857"/>
      <c r="DU126" s="857"/>
      <c r="DV126" s="834" t="s">
        <v>127</v>
      </c>
      <c r="DW126" s="834"/>
      <c r="DX126" s="834"/>
      <c r="DY126" s="834"/>
      <c r="DZ126" s="835"/>
    </row>
    <row r="127" spans="1:130" s="246" customFormat="1" ht="26.25" customHeight="1" x14ac:dyDescent="0.15">
      <c r="A127" s="862"/>
      <c r="B127" s="863"/>
      <c r="C127" s="881" t="s">
        <v>482</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v>127</v>
      </c>
      <c r="AB127" s="820"/>
      <c r="AC127" s="820"/>
      <c r="AD127" s="820"/>
      <c r="AE127" s="821"/>
      <c r="AF127" s="822">
        <v>107</v>
      </c>
      <c r="AG127" s="820"/>
      <c r="AH127" s="820"/>
      <c r="AI127" s="820"/>
      <c r="AJ127" s="821"/>
      <c r="AK127" s="822">
        <v>94</v>
      </c>
      <c r="AL127" s="820"/>
      <c r="AM127" s="820"/>
      <c r="AN127" s="820"/>
      <c r="AO127" s="821"/>
      <c r="AP127" s="867">
        <v>0</v>
      </c>
      <c r="AQ127" s="868"/>
      <c r="AR127" s="868"/>
      <c r="AS127" s="868"/>
      <c r="AT127" s="869"/>
      <c r="AU127" s="282"/>
      <c r="AV127" s="282"/>
      <c r="AW127" s="282"/>
      <c r="AX127" s="884" t="s">
        <v>483</v>
      </c>
      <c r="AY127" s="852"/>
      <c r="AZ127" s="852"/>
      <c r="BA127" s="852"/>
      <c r="BB127" s="852"/>
      <c r="BC127" s="852"/>
      <c r="BD127" s="852"/>
      <c r="BE127" s="853"/>
      <c r="BF127" s="851" t="s">
        <v>484</v>
      </c>
      <c r="BG127" s="852"/>
      <c r="BH127" s="852"/>
      <c r="BI127" s="852"/>
      <c r="BJ127" s="852"/>
      <c r="BK127" s="852"/>
      <c r="BL127" s="853"/>
      <c r="BM127" s="851" t="s">
        <v>485</v>
      </c>
      <c r="BN127" s="852"/>
      <c r="BO127" s="852"/>
      <c r="BP127" s="852"/>
      <c r="BQ127" s="852"/>
      <c r="BR127" s="852"/>
      <c r="BS127" s="853"/>
      <c r="BT127" s="851" t="s">
        <v>486</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487</v>
      </c>
      <c r="CQ127" s="790"/>
      <c r="CR127" s="790"/>
      <c r="CS127" s="790"/>
      <c r="CT127" s="790"/>
      <c r="CU127" s="790"/>
      <c r="CV127" s="790"/>
      <c r="CW127" s="790"/>
      <c r="CX127" s="790"/>
      <c r="CY127" s="790"/>
      <c r="CZ127" s="790"/>
      <c r="DA127" s="790"/>
      <c r="DB127" s="790"/>
      <c r="DC127" s="790"/>
      <c r="DD127" s="790"/>
      <c r="DE127" s="790"/>
      <c r="DF127" s="791"/>
      <c r="DG127" s="856" t="s">
        <v>127</v>
      </c>
      <c r="DH127" s="857"/>
      <c r="DI127" s="857"/>
      <c r="DJ127" s="857"/>
      <c r="DK127" s="857"/>
      <c r="DL127" s="857" t="s">
        <v>439</v>
      </c>
      <c r="DM127" s="857"/>
      <c r="DN127" s="857"/>
      <c r="DO127" s="857"/>
      <c r="DP127" s="857"/>
      <c r="DQ127" s="857" t="s">
        <v>127</v>
      </c>
      <c r="DR127" s="857"/>
      <c r="DS127" s="857"/>
      <c r="DT127" s="857"/>
      <c r="DU127" s="857"/>
      <c r="DV127" s="834" t="s">
        <v>127</v>
      </c>
      <c r="DW127" s="834"/>
      <c r="DX127" s="834"/>
      <c r="DY127" s="834"/>
      <c r="DZ127" s="835"/>
    </row>
    <row r="128" spans="1:130" s="246" customFormat="1" ht="26.25" customHeight="1" thickBot="1" x14ac:dyDescent="0.2">
      <c r="A128" s="836" t="s">
        <v>488</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489</v>
      </c>
      <c r="X128" s="838"/>
      <c r="Y128" s="838"/>
      <c r="Z128" s="839"/>
      <c r="AA128" s="840" t="s">
        <v>127</v>
      </c>
      <c r="AB128" s="841"/>
      <c r="AC128" s="841"/>
      <c r="AD128" s="841"/>
      <c r="AE128" s="842"/>
      <c r="AF128" s="843" t="s">
        <v>127</v>
      </c>
      <c r="AG128" s="841"/>
      <c r="AH128" s="841"/>
      <c r="AI128" s="841"/>
      <c r="AJ128" s="842"/>
      <c r="AK128" s="843" t="s">
        <v>127</v>
      </c>
      <c r="AL128" s="841"/>
      <c r="AM128" s="841"/>
      <c r="AN128" s="841"/>
      <c r="AO128" s="842"/>
      <c r="AP128" s="844"/>
      <c r="AQ128" s="845"/>
      <c r="AR128" s="845"/>
      <c r="AS128" s="845"/>
      <c r="AT128" s="846"/>
      <c r="AU128" s="282"/>
      <c r="AV128" s="282"/>
      <c r="AW128" s="282"/>
      <c r="AX128" s="847" t="s">
        <v>490</v>
      </c>
      <c r="AY128" s="848"/>
      <c r="AZ128" s="848"/>
      <c r="BA128" s="848"/>
      <c r="BB128" s="848"/>
      <c r="BC128" s="848"/>
      <c r="BD128" s="848"/>
      <c r="BE128" s="849"/>
      <c r="BF128" s="826" t="s">
        <v>434</v>
      </c>
      <c r="BG128" s="827"/>
      <c r="BH128" s="827"/>
      <c r="BI128" s="827"/>
      <c r="BJ128" s="827"/>
      <c r="BK128" s="827"/>
      <c r="BL128" s="850"/>
      <c r="BM128" s="826">
        <v>15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491</v>
      </c>
      <c r="CQ128" s="768"/>
      <c r="CR128" s="768"/>
      <c r="CS128" s="768"/>
      <c r="CT128" s="768"/>
      <c r="CU128" s="768"/>
      <c r="CV128" s="768"/>
      <c r="CW128" s="768"/>
      <c r="CX128" s="768"/>
      <c r="CY128" s="768"/>
      <c r="CZ128" s="768"/>
      <c r="DA128" s="768"/>
      <c r="DB128" s="768"/>
      <c r="DC128" s="768"/>
      <c r="DD128" s="768"/>
      <c r="DE128" s="768"/>
      <c r="DF128" s="769"/>
      <c r="DG128" s="830" t="s">
        <v>438</v>
      </c>
      <c r="DH128" s="831"/>
      <c r="DI128" s="831"/>
      <c r="DJ128" s="831"/>
      <c r="DK128" s="831"/>
      <c r="DL128" s="831" t="s">
        <v>127</v>
      </c>
      <c r="DM128" s="831"/>
      <c r="DN128" s="831"/>
      <c r="DO128" s="831"/>
      <c r="DP128" s="831"/>
      <c r="DQ128" s="831" t="s">
        <v>434</v>
      </c>
      <c r="DR128" s="831"/>
      <c r="DS128" s="831"/>
      <c r="DT128" s="831"/>
      <c r="DU128" s="831"/>
      <c r="DV128" s="832" t="s">
        <v>434</v>
      </c>
      <c r="DW128" s="832"/>
      <c r="DX128" s="832"/>
      <c r="DY128" s="832"/>
      <c r="DZ128" s="833"/>
    </row>
    <row r="129" spans="1:131" s="246" customFormat="1" ht="26.25" customHeight="1" x14ac:dyDescent="0.15">
      <c r="A129" s="814" t="s">
        <v>106</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492</v>
      </c>
      <c r="X129" s="817"/>
      <c r="Y129" s="817"/>
      <c r="Z129" s="818"/>
      <c r="AA129" s="819">
        <v>3470198</v>
      </c>
      <c r="AB129" s="820"/>
      <c r="AC129" s="820"/>
      <c r="AD129" s="820"/>
      <c r="AE129" s="821"/>
      <c r="AF129" s="822">
        <v>3423619</v>
      </c>
      <c r="AG129" s="820"/>
      <c r="AH129" s="820"/>
      <c r="AI129" s="820"/>
      <c r="AJ129" s="821"/>
      <c r="AK129" s="822">
        <v>3421960</v>
      </c>
      <c r="AL129" s="820"/>
      <c r="AM129" s="820"/>
      <c r="AN129" s="820"/>
      <c r="AO129" s="821"/>
      <c r="AP129" s="823"/>
      <c r="AQ129" s="824"/>
      <c r="AR129" s="824"/>
      <c r="AS129" s="824"/>
      <c r="AT129" s="825"/>
      <c r="AU129" s="284"/>
      <c r="AV129" s="284"/>
      <c r="AW129" s="284"/>
      <c r="AX129" s="789" t="s">
        <v>493</v>
      </c>
      <c r="AY129" s="790"/>
      <c r="AZ129" s="790"/>
      <c r="BA129" s="790"/>
      <c r="BB129" s="790"/>
      <c r="BC129" s="790"/>
      <c r="BD129" s="790"/>
      <c r="BE129" s="791"/>
      <c r="BF129" s="809" t="s">
        <v>437</v>
      </c>
      <c r="BG129" s="810"/>
      <c r="BH129" s="810"/>
      <c r="BI129" s="810"/>
      <c r="BJ129" s="810"/>
      <c r="BK129" s="810"/>
      <c r="BL129" s="811"/>
      <c r="BM129" s="809">
        <v>20</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494</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495</v>
      </c>
      <c r="X130" s="817"/>
      <c r="Y130" s="817"/>
      <c r="Z130" s="818"/>
      <c r="AA130" s="819">
        <v>680172</v>
      </c>
      <c r="AB130" s="820"/>
      <c r="AC130" s="820"/>
      <c r="AD130" s="820"/>
      <c r="AE130" s="821"/>
      <c r="AF130" s="822">
        <v>627093</v>
      </c>
      <c r="AG130" s="820"/>
      <c r="AH130" s="820"/>
      <c r="AI130" s="820"/>
      <c r="AJ130" s="821"/>
      <c r="AK130" s="822">
        <v>621745</v>
      </c>
      <c r="AL130" s="820"/>
      <c r="AM130" s="820"/>
      <c r="AN130" s="820"/>
      <c r="AO130" s="821"/>
      <c r="AP130" s="823"/>
      <c r="AQ130" s="824"/>
      <c r="AR130" s="824"/>
      <c r="AS130" s="824"/>
      <c r="AT130" s="825"/>
      <c r="AU130" s="284"/>
      <c r="AV130" s="284"/>
      <c r="AW130" s="284"/>
      <c r="AX130" s="789" t="s">
        <v>496</v>
      </c>
      <c r="AY130" s="790"/>
      <c r="AZ130" s="790"/>
      <c r="BA130" s="790"/>
      <c r="BB130" s="790"/>
      <c r="BC130" s="790"/>
      <c r="BD130" s="790"/>
      <c r="BE130" s="791"/>
      <c r="BF130" s="792">
        <v>6.2</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497</v>
      </c>
      <c r="X131" s="800"/>
      <c r="Y131" s="800"/>
      <c r="Z131" s="801"/>
      <c r="AA131" s="802">
        <v>2790026</v>
      </c>
      <c r="AB131" s="803"/>
      <c r="AC131" s="803"/>
      <c r="AD131" s="803"/>
      <c r="AE131" s="804"/>
      <c r="AF131" s="805">
        <v>2796526</v>
      </c>
      <c r="AG131" s="803"/>
      <c r="AH131" s="803"/>
      <c r="AI131" s="803"/>
      <c r="AJ131" s="804"/>
      <c r="AK131" s="805">
        <v>2800215</v>
      </c>
      <c r="AL131" s="803"/>
      <c r="AM131" s="803"/>
      <c r="AN131" s="803"/>
      <c r="AO131" s="804"/>
      <c r="AP131" s="806"/>
      <c r="AQ131" s="807"/>
      <c r="AR131" s="807"/>
      <c r="AS131" s="807"/>
      <c r="AT131" s="808"/>
      <c r="AU131" s="284"/>
      <c r="AV131" s="284"/>
      <c r="AW131" s="284"/>
      <c r="AX131" s="767" t="s">
        <v>498</v>
      </c>
      <c r="AY131" s="768"/>
      <c r="AZ131" s="768"/>
      <c r="BA131" s="768"/>
      <c r="BB131" s="768"/>
      <c r="BC131" s="768"/>
      <c r="BD131" s="768"/>
      <c r="BE131" s="769"/>
      <c r="BF131" s="770">
        <v>59.4</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499</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500</v>
      </c>
      <c r="W132" s="780"/>
      <c r="X132" s="780"/>
      <c r="Y132" s="780"/>
      <c r="Z132" s="781"/>
      <c r="AA132" s="782">
        <v>5.8459670270000004</v>
      </c>
      <c r="AB132" s="783"/>
      <c r="AC132" s="783"/>
      <c r="AD132" s="783"/>
      <c r="AE132" s="784"/>
      <c r="AF132" s="785">
        <v>6.5685067830000001</v>
      </c>
      <c r="AG132" s="783"/>
      <c r="AH132" s="783"/>
      <c r="AI132" s="783"/>
      <c r="AJ132" s="784"/>
      <c r="AK132" s="785">
        <v>6.3038016719999996</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501</v>
      </c>
      <c r="W133" s="759"/>
      <c r="X133" s="759"/>
      <c r="Y133" s="759"/>
      <c r="Z133" s="760"/>
      <c r="AA133" s="761">
        <v>5.0999999999999996</v>
      </c>
      <c r="AB133" s="762"/>
      <c r="AC133" s="762"/>
      <c r="AD133" s="762"/>
      <c r="AE133" s="763"/>
      <c r="AF133" s="761">
        <v>5.3</v>
      </c>
      <c r="AG133" s="762"/>
      <c r="AH133" s="762"/>
      <c r="AI133" s="762"/>
      <c r="AJ133" s="763"/>
      <c r="AK133" s="761">
        <v>6.2</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cvSQwlQva0EKKARqNQgIMygIe1ChjvFuaCVjwEcDW74ZTUdNDFpSiGwsCSJzQ/Hf1yPlXDqQLitj+v+a79Ixw==" saltValue="f5A55p5UKaOgHtg5PIT/A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P21" zoomScale="85" zoomScaleNormal="85" zoomScaleSheetLayoutView="85" workbookViewId="0">
      <selection activeCell="CX28" sqref="CX28"/>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502</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36N1r5yO+P5qrsxMfZ2WDFzbzaM8IaN6caeD86wjHcv/lQp8a/dpNHJxLKOzVD1GXJJX9mEVGEOapvRWi7t3vA==" saltValue="PqZHwBpxD5jBMXkqWKiKV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Y31" zoomScaleNormal="100" zoomScaleSheetLayoutView="55" workbookViewId="0">
      <selection activeCell="CX28" sqref="CX28"/>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zA9lLUOqLWdxVkcuZARq31Vo0h53LOoONzFh7p1nbMYyf2RoZ/f00Dnrl5dnMEfoS8/dG4INWAIL8ICTzU5eWQ==" saltValue="TuJp5eb+p7N5BFM+tBsDS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13" zoomScale="55" zoomScaleSheetLayoutView="55" workbookViewId="0">
      <selection activeCell="CX28" sqref="CX28"/>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504</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505</v>
      </c>
      <c r="AP7" s="303"/>
      <c r="AQ7" s="304" t="s">
        <v>506</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507</v>
      </c>
      <c r="AQ8" s="310" t="s">
        <v>508</v>
      </c>
      <c r="AR8" s="311" t="s">
        <v>509</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510</v>
      </c>
      <c r="AL9" s="1189"/>
      <c r="AM9" s="1189"/>
      <c r="AN9" s="1190"/>
      <c r="AO9" s="312">
        <v>820086</v>
      </c>
      <c r="AP9" s="312">
        <v>76974</v>
      </c>
      <c r="AQ9" s="313">
        <v>89955</v>
      </c>
      <c r="AR9" s="314">
        <v>-14.4</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511</v>
      </c>
      <c r="AL10" s="1189"/>
      <c r="AM10" s="1189"/>
      <c r="AN10" s="1190"/>
      <c r="AO10" s="315">
        <v>9262</v>
      </c>
      <c r="AP10" s="315">
        <v>869</v>
      </c>
      <c r="AQ10" s="316">
        <v>10661</v>
      </c>
      <c r="AR10" s="317">
        <v>-91.8</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512</v>
      </c>
      <c r="AL11" s="1189"/>
      <c r="AM11" s="1189"/>
      <c r="AN11" s="1190"/>
      <c r="AO11" s="315">
        <v>163549</v>
      </c>
      <c r="AP11" s="315">
        <v>15351</v>
      </c>
      <c r="AQ11" s="316">
        <v>13679</v>
      </c>
      <c r="AR11" s="317">
        <v>12.2</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513</v>
      </c>
      <c r="AL12" s="1189"/>
      <c r="AM12" s="1189"/>
      <c r="AN12" s="1190"/>
      <c r="AO12" s="315" t="s">
        <v>514</v>
      </c>
      <c r="AP12" s="315" t="s">
        <v>514</v>
      </c>
      <c r="AQ12" s="316">
        <v>972</v>
      </c>
      <c r="AR12" s="317" t="s">
        <v>514</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515</v>
      </c>
      <c r="AL13" s="1189"/>
      <c r="AM13" s="1189"/>
      <c r="AN13" s="1190"/>
      <c r="AO13" s="315" t="s">
        <v>514</v>
      </c>
      <c r="AP13" s="315" t="s">
        <v>514</v>
      </c>
      <c r="AQ13" s="316">
        <v>32</v>
      </c>
      <c r="AR13" s="317" t="s">
        <v>514</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516</v>
      </c>
      <c r="AL14" s="1189"/>
      <c r="AM14" s="1189"/>
      <c r="AN14" s="1190"/>
      <c r="AO14" s="315">
        <v>64368</v>
      </c>
      <c r="AP14" s="315">
        <v>6042</v>
      </c>
      <c r="AQ14" s="316">
        <v>4100</v>
      </c>
      <c r="AR14" s="317">
        <v>47.4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517</v>
      </c>
      <c r="AL15" s="1189"/>
      <c r="AM15" s="1189"/>
      <c r="AN15" s="1190"/>
      <c r="AO15" s="315">
        <v>65134</v>
      </c>
      <c r="AP15" s="315">
        <v>6114</v>
      </c>
      <c r="AQ15" s="316">
        <v>1979</v>
      </c>
      <c r="AR15" s="317">
        <v>208.9</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518</v>
      </c>
      <c r="AL16" s="1192"/>
      <c r="AM16" s="1192"/>
      <c r="AN16" s="1193"/>
      <c r="AO16" s="315">
        <v>-77321</v>
      </c>
      <c r="AP16" s="315">
        <v>-7257</v>
      </c>
      <c r="AQ16" s="316">
        <v>-8950</v>
      </c>
      <c r="AR16" s="317">
        <v>-18.899999999999999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187</v>
      </c>
      <c r="AL17" s="1192"/>
      <c r="AM17" s="1192"/>
      <c r="AN17" s="1193"/>
      <c r="AO17" s="315">
        <v>1045078</v>
      </c>
      <c r="AP17" s="315">
        <v>98093</v>
      </c>
      <c r="AQ17" s="316">
        <v>112428</v>
      </c>
      <c r="AR17" s="317">
        <v>-12.8</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519</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520</v>
      </c>
      <c r="AP20" s="323" t="s">
        <v>521</v>
      </c>
      <c r="AQ20" s="324" t="s">
        <v>522</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523</v>
      </c>
      <c r="AL21" s="1186"/>
      <c r="AM21" s="1186"/>
      <c r="AN21" s="1187"/>
      <c r="AO21" s="327">
        <v>10.51</v>
      </c>
      <c r="AP21" s="328">
        <v>10.34</v>
      </c>
      <c r="AQ21" s="329">
        <v>0.17</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524</v>
      </c>
      <c r="AL22" s="1186"/>
      <c r="AM22" s="1186"/>
      <c r="AN22" s="1187"/>
      <c r="AO22" s="332">
        <v>91.5</v>
      </c>
      <c r="AP22" s="333">
        <v>96.7</v>
      </c>
      <c r="AQ22" s="334">
        <v>-5.2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527</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505</v>
      </c>
      <c r="AP30" s="303"/>
      <c r="AQ30" s="304" t="s">
        <v>506</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507</v>
      </c>
      <c r="AQ31" s="310" t="s">
        <v>508</v>
      </c>
      <c r="AR31" s="311" t="s">
        <v>509</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528</v>
      </c>
      <c r="AL32" s="1177"/>
      <c r="AM32" s="1177"/>
      <c r="AN32" s="1178"/>
      <c r="AO32" s="342">
        <v>771972</v>
      </c>
      <c r="AP32" s="342">
        <v>72458</v>
      </c>
      <c r="AQ32" s="343">
        <v>52443</v>
      </c>
      <c r="AR32" s="344">
        <v>38.200000000000003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529</v>
      </c>
      <c r="AL33" s="1177"/>
      <c r="AM33" s="1177"/>
      <c r="AN33" s="1178"/>
      <c r="AO33" s="342" t="s">
        <v>514</v>
      </c>
      <c r="AP33" s="342" t="s">
        <v>514</v>
      </c>
      <c r="AQ33" s="343" t="s">
        <v>514</v>
      </c>
      <c r="AR33" s="344" t="s">
        <v>514</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530</v>
      </c>
      <c r="AL34" s="1177"/>
      <c r="AM34" s="1177"/>
      <c r="AN34" s="1178"/>
      <c r="AO34" s="342" t="s">
        <v>514</v>
      </c>
      <c r="AP34" s="342" t="s">
        <v>514</v>
      </c>
      <c r="AQ34" s="343" t="s">
        <v>514</v>
      </c>
      <c r="AR34" s="344" t="s">
        <v>514</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531</v>
      </c>
      <c r="AL35" s="1177"/>
      <c r="AM35" s="1177"/>
      <c r="AN35" s="1178"/>
      <c r="AO35" s="342">
        <v>1200</v>
      </c>
      <c r="AP35" s="342">
        <v>113</v>
      </c>
      <c r="AQ35" s="343">
        <v>14640</v>
      </c>
      <c r="AR35" s="344">
        <v>-99.2</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532</v>
      </c>
      <c r="AL36" s="1177"/>
      <c r="AM36" s="1177"/>
      <c r="AN36" s="1178"/>
      <c r="AO36" s="342">
        <v>24999</v>
      </c>
      <c r="AP36" s="342">
        <v>2346</v>
      </c>
      <c r="AQ36" s="343">
        <v>3738</v>
      </c>
      <c r="AR36" s="344">
        <v>-37.200000000000003</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533</v>
      </c>
      <c r="AL37" s="1177"/>
      <c r="AM37" s="1177"/>
      <c r="AN37" s="1178"/>
      <c r="AO37" s="342">
        <v>94</v>
      </c>
      <c r="AP37" s="342">
        <v>9</v>
      </c>
      <c r="AQ37" s="343">
        <v>1128</v>
      </c>
      <c r="AR37" s="344">
        <v>-99.2</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534</v>
      </c>
      <c r="AL38" s="1180"/>
      <c r="AM38" s="1180"/>
      <c r="AN38" s="1181"/>
      <c r="AO38" s="345" t="s">
        <v>514</v>
      </c>
      <c r="AP38" s="345" t="s">
        <v>514</v>
      </c>
      <c r="AQ38" s="346">
        <v>7</v>
      </c>
      <c r="AR38" s="334" t="s">
        <v>514</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535</v>
      </c>
      <c r="AL39" s="1180"/>
      <c r="AM39" s="1180"/>
      <c r="AN39" s="1181"/>
      <c r="AO39" s="342" t="s">
        <v>514</v>
      </c>
      <c r="AP39" s="342" t="s">
        <v>514</v>
      </c>
      <c r="AQ39" s="343">
        <v>-2426</v>
      </c>
      <c r="AR39" s="344" t="s">
        <v>514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536</v>
      </c>
      <c r="AL40" s="1177"/>
      <c r="AM40" s="1177"/>
      <c r="AN40" s="1178"/>
      <c r="AO40" s="342">
        <v>-621745</v>
      </c>
      <c r="AP40" s="342">
        <v>-58358</v>
      </c>
      <c r="AQ40" s="343">
        <v>-48318</v>
      </c>
      <c r="AR40" s="344">
        <v>20.8</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301</v>
      </c>
      <c r="AL41" s="1183"/>
      <c r="AM41" s="1183"/>
      <c r="AN41" s="1184"/>
      <c r="AO41" s="342">
        <v>176520</v>
      </c>
      <c r="AP41" s="342">
        <v>16568</v>
      </c>
      <c r="AQ41" s="343">
        <v>21212</v>
      </c>
      <c r="AR41" s="344">
        <v>-21.9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537</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539</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505</v>
      </c>
      <c r="AN49" s="1171" t="s">
        <v>540</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541</v>
      </c>
      <c r="AO50" s="359" t="s">
        <v>542</v>
      </c>
      <c r="AP50" s="360" t="s">
        <v>543</v>
      </c>
      <c r="AQ50" s="361" t="s">
        <v>544</v>
      </c>
      <c r="AR50" s="362" t="s">
        <v>545</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546</v>
      </c>
      <c r="AL51" s="355"/>
      <c r="AM51" s="363">
        <v>1759492</v>
      </c>
      <c r="AN51" s="364">
        <v>155680</v>
      </c>
      <c r="AO51" s="365">
        <v>-0.3</v>
      </c>
      <c r="AP51" s="366">
        <v>91837</v>
      </c>
      <c r="AQ51" s="367">
        <v>11</v>
      </c>
      <c r="AR51" s="368">
        <v>-11.3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547</v>
      </c>
      <c r="AM52" s="371">
        <v>659927</v>
      </c>
      <c r="AN52" s="372">
        <v>58390</v>
      </c>
      <c r="AO52" s="373">
        <v>87.4</v>
      </c>
      <c r="AP52" s="374">
        <v>54439</v>
      </c>
      <c r="AQ52" s="375">
        <v>21.7</v>
      </c>
      <c r="AR52" s="376">
        <v>65.7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548</v>
      </c>
      <c r="AL53" s="355"/>
      <c r="AM53" s="363">
        <v>1040111</v>
      </c>
      <c r="AN53" s="364">
        <v>93535</v>
      </c>
      <c r="AO53" s="365">
        <v>-39.9</v>
      </c>
      <c r="AP53" s="366">
        <v>106092</v>
      </c>
      <c r="AQ53" s="367">
        <v>15.5</v>
      </c>
      <c r="AR53" s="368">
        <v>-55.4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547</v>
      </c>
      <c r="AM54" s="371">
        <v>323444</v>
      </c>
      <c r="AN54" s="372">
        <v>29087</v>
      </c>
      <c r="AO54" s="373">
        <v>-50.2</v>
      </c>
      <c r="AP54" s="374">
        <v>44299</v>
      </c>
      <c r="AQ54" s="375">
        <v>-18.600000000000001</v>
      </c>
      <c r="AR54" s="376">
        <v>-31.6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549</v>
      </c>
      <c r="AL55" s="355"/>
      <c r="AM55" s="363">
        <v>998416</v>
      </c>
      <c r="AN55" s="364">
        <v>90997</v>
      </c>
      <c r="AO55" s="365">
        <v>-2.7</v>
      </c>
      <c r="AP55" s="366">
        <v>79466</v>
      </c>
      <c r="AQ55" s="367">
        <v>-25.1</v>
      </c>
      <c r="AR55" s="368">
        <v>22.4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547</v>
      </c>
      <c r="AM56" s="371">
        <v>111055</v>
      </c>
      <c r="AN56" s="372">
        <v>10122</v>
      </c>
      <c r="AO56" s="373">
        <v>-65.2</v>
      </c>
      <c r="AP56" s="374">
        <v>44645</v>
      </c>
      <c r="AQ56" s="375">
        <v>0.8</v>
      </c>
      <c r="AR56" s="376">
        <v>-66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550</v>
      </c>
      <c r="AL57" s="355"/>
      <c r="AM57" s="363">
        <v>2184640</v>
      </c>
      <c r="AN57" s="364">
        <v>201554</v>
      </c>
      <c r="AO57" s="365">
        <v>121.5</v>
      </c>
      <c r="AP57" s="366">
        <v>90072</v>
      </c>
      <c r="AQ57" s="367">
        <v>13.3</v>
      </c>
      <c r="AR57" s="368">
        <v>108.2</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547</v>
      </c>
      <c r="AM58" s="371">
        <v>280833</v>
      </c>
      <c r="AN58" s="372">
        <v>25909</v>
      </c>
      <c r="AO58" s="373">
        <v>156</v>
      </c>
      <c r="AP58" s="374">
        <v>46083</v>
      </c>
      <c r="AQ58" s="375">
        <v>3.2</v>
      </c>
      <c r="AR58" s="376">
        <v>152.80000000000001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551</v>
      </c>
      <c r="AL59" s="355"/>
      <c r="AM59" s="363">
        <v>2641911</v>
      </c>
      <c r="AN59" s="364">
        <v>247974</v>
      </c>
      <c r="AO59" s="365">
        <v>23</v>
      </c>
      <c r="AP59" s="366">
        <v>88328</v>
      </c>
      <c r="AQ59" s="367">
        <v>-1.9</v>
      </c>
      <c r="AR59" s="368">
        <v>24.9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547</v>
      </c>
      <c r="AM60" s="371">
        <v>330156</v>
      </c>
      <c r="AN60" s="372">
        <v>30989</v>
      </c>
      <c r="AO60" s="373">
        <v>19.600000000000001</v>
      </c>
      <c r="AP60" s="374">
        <v>49013</v>
      </c>
      <c r="AQ60" s="375">
        <v>6.4</v>
      </c>
      <c r="AR60" s="376">
        <v>13.2</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552</v>
      </c>
      <c r="AL61" s="377"/>
      <c r="AM61" s="378">
        <v>1724914</v>
      </c>
      <c r="AN61" s="379">
        <v>157948</v>
      </c>
      <c r="AO61" s="380">
        <v>20.3</v>
      </c>
      <c r="AP61" s="381">
        <v>91159</v>
      </c>
      <c r="AQ61" s="382">
        <v>2.6</v>
      </c>
      <c r="AR61" s="368">
        <v>17.7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547</v>
      </c>
      <c r="AM62" s="371">
        <v>341083</v>
      </c>
      <c r="AN62" s="372">
        <v>30899</v>
      </c>
      <c r="AO62" s="373">
        <v>29.5</v>
      </c>
      <c r="AP62" s="374">
        <v>47696</v>
      </c>
      <c r="AQ62" s="375">
        <v>2.7</v>
      </c>
      <c r="AR62" s="376">
        <v>26.8</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r/MudXXAqjT4962zTxKzrLmjjmkfsNiL4yun+xFtQyFyeF3xPKVAq3cgHij0+XqcwDS6kxWp24/Mp1s4PftGYg==" saltValue="uYiqxrfRobkGuFEwWO0qA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F71" zoomScale="85" zoomScaleNormal="85" zoomScaleSheetLayoutView="55" workbookViewId="0">
      <selection activeCell="CX28" sqref="CX28"/>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Q+maLRgqploBB5jlk9cJ20CElM8pTmpfA94YeRNFtvX8UJOrdPK1qqncc65pmf49WF5/S+zpFTiH7uqS3TjlQ==" saltValue="rWG9nODGyW7N6BMs4c6YF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98" zoomScaleNormal="100" zoomScaleSheetLayoutView="55" workbookViewId="0">
      <selection activeCell="CX28" sqref="CX28"/>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WLwYXPoDc2lPCM80z3JdIxdeCmT8VZglADX3b6XU5kp1oMFS40Lc+KEHw5kL7562C68Q39aMSq7j+Mi4BcX6g==" saltValue="VGzstlxmH57IEQfMx7Hcu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6" zoomScale="70" zoomScaleNormal="70" zoomScaleSheetLayoutView="100" workbookViewId="0">
      <selection activeCell="CX28" sqref="CX2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94" t="s">
        <v>3</v>
      </c>
      <c r="D47" s="1194"/>
      <c r="E47" s="1195"/>
      <c r="F47" s="11">
        <v>33.270000000000003</v>
      </c>
      <c r="G47" s="12">
        <v>34.479999999999997</v>
      </c>
      <c r="H47" s="12">
        <v>19.809999999999999</v>
      </c>
      <c r="I47" s="12">
        <v>20.07</v>
      </c>
      <c r="J47" s="13">
        <v>25.59</v>
      </c>
    </row>
    <row r="48" spans="2:10" ht="57.75" customHeight="1" x14ac:dyDescent="0.15">
      <c r="B48" s="14"/>
      <c r="C48" s="1196" t="s">
        <v>4</v>
      </c>
      <c r="D48" s="1196"/>
      <c r="E48" s="1197"/>
      <c r="F48" s="15">
        <v>9.4700000000000006</v>
      </c>
      <c r="G48" s="16">
        <v>13.46</v>
      </c>
      <c r="H48" s="16">
        <v>16.09</v>
      </c>
      <c r="I48" s="16">
        <v>12.85</v>
      </c>
      <c r="J48" s="17">
        <v>20.2</v>
      </c>
    </row>
    <row r="49" spans="2:10" ht="57.75" customHeight="1" thickBot="1" x14ac:dyDescent="0.2">
      <c r="B49" s="18"/>
      <c r="C49" s="1198" t="s">
        <v>5</v>
      </c>
      <c r="D49" s="1198"/>
      <c r="E49" s="1199"/>
      <c r="F49" s="19" t="s">
        <v>561</v>
      </c>
      <c r="G49" s="20">
        <v>2.44</v>
      </c>
      <c r="H49" s="20" t="s">
        <v>562</v>
      </c>
      <c r="I49" s="20" t="s">
        <v>563</v>
      </c>
      <c r="J49" s="21">
        <v>6.51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OArIY4hGcEa6dU5nom4GlLqRyXB1DWOmPGFG1bE9B2ERDkTcUq5IdQs+IXIzI00Ii0/0TUAbHMpkq+fEbcmLfQ==" saltValue="3hjmVutZXZ4l2qFsZySLe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B29" zoomScale="70" zoomScaleNormal="70" zoomScaleSheetLayoutView="100" workbookViewId="0">
      <selection activeCell="CX28" sqref="CX28"/>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06" t="s">
        <v>564</v>
      </c>
      <c r="D34" s="1206"/>
      <c r="E34" s="1207"/>
      <c r="F34" s="32">
        <v>9.4700000000000006</v>
      </c>
      <c r="G34" s="33">
        <v>13.45</v>
      </c>
      <c r="H34" s="33">
        <v>16.09</v>
      </c>
      <c r="I34" s="33">
        <v>12.85</v>
      </c>
      <c r="J34" s="34">
        <v>20.2</v>
      </c>
      <c r="K34" s="22"/>
      <c r="L34" s="22"/>
      <c r="M34" s="22"/>
      <c r="N34" s="22"/>
      <c r="O34" s="22"/>
      <c r="P34" s="22"/>
    </row>
    <row r="35" spans="1:16" ht="39" customHeight="1" x14ac:dyDescent="0.15">
      <c r="A35" s="22"/>
      <c r="B35" s="35"/>
      <c r="C35" s="1200" t="s">
        <v>565</v>
      </c>
      <c r="D35" s="1201"/>
      <c r="E35" s="1202"/>
      <c r="F35" s="36">
        <v>3.79</v>
      </c>
      <c r="G35" s="37">
        <v>5.52</v>
      </c>
      <c r="H35" s="37">
        <v>5.34</v>
      </c>
      <c r="I35" s="37">
        <v>5.53</v>
      </c>
      <c r="J35" s="38">
        <v>3.01</v>
      </c>
      <c r="K35" s="22"/>
      <c r="L35" s="22"/>
      <c r="M35" s="22"/>
      <c r="N35" s="22"/>
      <c r="O35" s="22"/>
      <c r="P35" s="22"/>
    </row>
    <row r="36" spans="1:16" ht="39" customHeight="1" x14ac:dyDescent="0.15">
      <c r="A36" s="22"/>
      <c r="B36" s="35"/>
      <c r="C36" s="1200" t="s">
        <v>566</v>
      </c>
      <c r="D36" s="1201"/>
      <c r="E36" s="1202"/>
      <c r="F36" s="36">
        <v>3.18</v>
      </c>
      <c r="G36" s="37">
        <v>5.0199999999999996</v>
      </c>
      <c r="H36" s="37">
        <v>5.21</v>
      </c>
      <c r="I36" s="37">
        <v>7.08</v>
      </c>
      <c r="J36" s="38">
        <v>2.82</v>
      </c>
      <c r="K36" s="22"/>
      <c r="L36" s="22"/>
      <c r="M36" s="22"/>
      <c r="N36" s="22"/>
      <c r="O36" s="22"/>
      <c r="P36" s="22"/>
    </row>
    <row r="37" spans="1:16" ht="39" customHeight="1" x14ac:dyDescent="0.15">
      <c r="A37" s="22"/>
      <c r="B37" s="35"/>
      <c r="C37" s="1200" t="s">
        <v>567</v>
      </c>
      <c r="D37" s="1201"/>
      <c r="E37" s="1202"/>
      <c r="F37" s="36">
        <v>1.88</v>
      </c>
      <c r="G37" s="37">
        <v>1.07</v>
      </c>
      <c r="H37" s="37">
        <v>1.61</v>
      </c>
      <c r="I37" s="37">
        <v>2.5499999999999998</v>
      </c>
      <c r="J37" s="38">
        <v>2.52</v>
      </c>
      <c r="K37" s="22"/>
      <c r="L37" s="22"/>
      <c r="M37" s="22"/>
      <c r="N37" s="22"/>
      <c r="O37" s="22"/>
      <c r="P37" s="22"/>
    </row>
    <row r="38" spans="1:16" ht="39" customHeight="1" x14ac:dyDescent="0.15">
      <c r="A38" s="22"/>
      <c r="B38" s="35"/>
      <c r="C38" s="1200" t="s">
        <v>568</v>
      </c>
      <c r="D38" s="1201"/>
      <c r="E38" s="1202"/>
      <c r="F38" s="36">
        <v>0.06</v>
      </c>
      <c r="G38" s="37">
        <v>0.06</v>
      </c>
      <c r="H38" s="37">
        <v>0.06</v>
      </c>
      <c r="I38" s="37">
        <v>0.04</v>
      </c>
      <c r="J38" s="38">
        <v>0.05</v>
      </c>
      <c r="K38" s="22"/>
      <c r="L38" s="22"/>
      <c r="M38" s="22"/>
      <c r="N38" s="22"/>
      <c r="O38" s="22"/>
      <c r="P38" s="22"/>
    </row>
    <row r="39" spans="1:16" ht="39" customHeight="1" x14ac:dyDescent="0.15">
      <c r="A39" s="22"/>
      <c r="B39" s="35"/>
      <c r="C39" s="1200"/>
      <c r="D39" s="1201"/>
      <c r="E39" s="1202"/>
      <c r="F39" s="36"/>
      <c r="G39" s="37"/>
      <c r="H39" s="37"/>
      <c r="I39" s="37"/>
      <c r="J39" s="38"/>
      <c r="K39" s="22"/>
      <c r="L39" s="22"/>
      <c r="M39" s="22"/>
      <c r="N39" s="22"/>
      <c r="O39" s="22"/>
      <c r="P39" s="22"/>
    </row>
    <row r="40" spans="1:16" ht="39" customHeight="1" x14ac:dyDescent="0.15">
      <c r="A40" s="22"/>
      <c r="B40" s="35"/>
      <c r="C40" s="1200"/>
      <c r="D40" s="1201"/>
      <c r="E40" s="1202"/>
      <c r="F40" s="36"/>
      <c r="G40" s="37"/>
      <c r="H40" s="37"/>
      <c r="I40" s="37"/>
      <c r="J40" s="38"/>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569</v>
      </c>
      <c r="D42" s="1201"/>
      <c r="E42" s="1202"/>
      <c r="F42" s="36" t="s">
        <v>514</v>
      </c>
      <c r="G42" s="37" t="s">
        <v>514</v>
      </c>
      <c r="H42" s="37" t="s">
        <v>514</v>
      </c>
      <c r="I42" s="37" t="s">
        <v>514</v>
      </c>
      <c r="J42" s="38" t="s">
        <v>514</v>
      </c>
      <c r="K42" s="22"/>
      <c r="L42" s="22"/>
      <c r="M42" s="22"/>
      <c r="N42" s="22"/>
      <c r="O42" s="22"/>
      <c r="P42" s="22"/>
    </row>
    <row r="43" spans="1:16" ht="39" customHeight="1" thickBot="1" x14ac:dyDescent="0.2">
      <c r="A43" s="22"/>
      <c r="B43" s="40"/>
      <c r="C43" s="1203" t="s">
        <v>570</v>
      </c>
      <c r="D43" s="1204"/>
      <c r="E43" s="1205"/>
      <c r="F43" s="41" t="s">
        <v>514</v>
      </c>
      <c r="G43" s="42" t="s">
        <v>514</v>
      </c>
      <c r="H43" s="42" t="s">
        <v>514</v>
      </c>
      <c r="I43" s="42" t="s">
        <v>514</v>
      </c>
      <c r="J43" s="43" t="s">
        <v>514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zSV0/C7yDQUo4YMHc1Cvu0anzAcM6kphn+ry0Fm+ctWAoaPbNil9soMv1OKzhGYKrMYXdcoTYulKIgIYzj7dg==" saltValue="iNGyZnEDxr4Cg49s99K0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51" zoomScale="85" zoomScaleNormal="85" zoomScaleSheetLayoutView="55" workbookViewId="0">
      <selection activeCell="M60" sqref="M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26" t="s">
        <v>10</v>
      </c>
      <c r="C45" s="1227"/>
      <c r="D45" s="58"/>
      <c r="E45" s="1232" t="s">
        <v>11</v>
      </c>
      <c r="F45" s="1232"/>
      <c r="G45" s="1232"/>
      <c r="H45" s="1232"/>
      <c r="I45" s="1232"/>
      <c r="J45" s="1233"/>
      <c r="K45" s="59">
        <v>792</v>
      </c>
      <c r="L45" s="60">
        <v>745</v>
      </c>
      <c r="M45" s="60">
        <v>836</v>
      </c>
      <c r="N45" s="60">
        <v>788</v>
      </c>
      <c r="O45" s="61">
        <v>772</v>
      </c>
      <c r="P45" s="48"/>
      <c r="Q45" s="48"/>
      <c r="R45" s="48"/>
      <c r="S45" s="48"/>
      <c r="T45" s="48"/>
      <c r="U45" s="48"/>
    </row>
    <row r="46" spans="1:21" ht="30.75" customHeight="1" x14ac:dyDescent="0.15">
      <c r="A46" s="48"/>
      <c r="B46" s="1228"/>
      <c r="C46" s="1229"/>
      <c r="D46" s="62"/>
      <c r="E46" s="1210" t="s">
        <v>12</v>
      </c>
      <c r="F46" s="1210"/>
      <c r="G46" s="1210"/>
      <c r="H46" s="1210"/>
      <c r="I46" s="1210"/>
      <c r="J46" s="1211"/>
      <c r="K46" s="63" t="s">
        <v>514</v>
      </c>
      <c r="L46" s="64" t="s">
        <v>514</v>
      </c>
      <c r="M46" s="64" t="s">
        <v>514</v>
      </c>
      <c r="N46" s="64" t="s">
        <v>514</v>
      </c>
      <c r="O46" s="65" t="s">
        <v>514</v>
      </c>
      <c r="P46" s="48"/>
      <c r="Q46" s="48"/>
      <c r="R46" s="48"/>
      <c r="S46" s="48"/>
      <c r="T46" s="48"/>
      <c r="U46" s="48"/>
    </row>
    <row r="47" spans="1:21" ht="30.75" customHeight="1" x14ac:dyDescent="0.15">
      <c r="A47" s="48"/>
      <c r="B47" s="1228"/>
      <c r="C47" s="1229"/>
      <c r="D47" s="62"/>
      <c r="E47" s="1210" t="s">
        <v>13</v>
      </c>
      <c r="F47" s="1210"/>
      <c r="G47" s="1210"/>
      <c r="H47" s="1210"/>
      <c r="I47" s="1210"/>
      <c r="J47" s="1211"/>
      <c r="K47" s="63" t="s">
        <v>514</v>
      </c>
      <c r="L47" s="64" t="s">
        <v>514</v>
      </c>
      <c r="M47" s="64" t="s">
        <v>514</v>
      </c>
      <c r="N47" s="64" t="s">
        <v>514</v>
      </c>
      <c r="O47" s="65" t="s">
        <v>514</v>
      </c>
      <c r="P47" s="48"/>
      <c r="Q47" s="48"/>
      <c r="R47" s="48"/>
      <c r="S47" s="48"/>
      <c r="T47" s="48"/>
      <c r="U47" s="48"/>
    </row>
    <row r="48" spans="1:21" ht="30.75" customHeight="1" x14ac:dyDescent="0.15">
      <c r="A48" s="48"/>
      <c r="B48" s="1228"/>
      <c r="C48" s="1229"/>
      <c r="D48" s="62"/>
      <c r="E48" s="1210" t="s">
        <v>14</v>
      </c>
      <c r="F48" s="1210"/>
      <c r="G48" s="1210"/>
      <c r="H48" s="1210"/>
      <c r="I48" s="1210"/>
      <c r="J48" s="1211"/>
      <c r="K48" s="63">
        <v>1</v>
      </c>
      <c r="L48" s="64">
        <v>1</v>
      </c>
      <c r="M48" s="64">
        <v>1</v>
      </c>
      <c r="N48" s="64">
        <v>1</v>
      </c>
      <c r="O48" s="65">
        <v>1</v>
      </c>
      <c r="P48" s="48"/>
      <c r="Q48" s="48"/>
      <c r="R48" s="48"/>
      <c r="S48" s="48"/>
      <c r="T48" s="48"/>
      <c r="U48" s="48"/>
    </row>
    <row r="49" spans="1:21" ht="30.75" customHeight="1" x14ac:dyDescent="0.15">
      <c r="A49" s="48"/>
      <c r="B49" s="1228"/>
      <c r="C49" s="1229"/>
      <c r="D49" s="62"/>
      <c r="E49" s="1210" t="s">
        <v>15</v>
      </c>
      <c r="F49" s="1210"/>
      <c r="G49" s="1210"/>
      <c r="H49" s="1210"/>
      <c r="I49" s="1210"/>
      <c r="J49" s="1211"/>
      <c r="K49" s="63">
        <v>0</v>
      </c>
      <c r="L49" s="64">
        <v>20</v>
      </c>
      <c r="M49" s="64">
        <v>6</v>
      </c>
      <c r="N49" s="64">
        <v>22</v>
      </c>
      <c r="O49" s="65">
        <v>25</v>
      </c>
      <c r="P49" s="48"/>
      <c r="Q49" s="48"/>
      <c r="R49" s="48"/>
      <c r="S49" s="48"/>
      <c r="T49" s="48"/>
      <c r="U49" s="48"/>
    </row>
    <row r="50" spans="1:21" ht="30.75" customHeight="1" x14ac:dyDescent="0.15">
      <c r="A50" s="48"/>
      <c r="B50" s="1228"/>
      <c r="C50" s="1229"/>
      <c r="D50" s="62"/>
      <c r="E50" s="1210" t="s">
        <v>16</v>
      </c>
      <c r="F50" s="1210"/>
      <c r="G50" s="1210"/>
      <c r="H50" s="1210"/>
      <c r="I50" s="1210"/>
      <c r="J50" s="1211"/>
      <c r="K50" s="63">
        <v>0</v>
      </c>
      <c r="L50" s="64">
        <v>0</v>
      </c>
      <c r="M50" s="64">
        <v>0</v>
      </c>
      <c r="N50" s="64">
        <v>0</v>
      </c>
      <c r="O50" s="65">
        <v>0</v>
      </c>
      <c r="P50" s="48"/>
      <c r="Q50" s="48"/>
      <c r="R50" s="48"/>
      <c r="S50" s="48"/>
      <c r="T50" s="48"/>
      <c r="U50" s="48"/>
    </row>
    <row r="51" spans="1:21" ht="30.75" customHeight="1" x14ac:dyDescent="0.15">
      <c r="A51" s="48"/>
      <c r="B51" s="1230"/>
      <c r="C51" s="1231"/>
      <c r="D51" s="66"/>
      <c r="E51" s="1210" t="s">
        <v>17</v>
      </c>
      <c r="F51" s="1210"/>
      <c r="G51" s="1210"/>
      <c r="H51" s="1210"/>
      <c r="I51" s="1210"/>
      <c r="J51" s="1211"/>
      <c r="K51" s="63" t="s">
        <v>514</v>
      </c>
      <c r="L51" s="64" t="s">
        <v>514</v>
      </c>
      <c r="M51" s="64" t="s">
        <v>514</v>
      </c>
      <c r="N51" s="64" t="s">
        <v>514</v>
      </c>
      <c r="O51" s="65" t="s">
        <v>514</v>
      </c>
      <c r="P51" s="48"/>
      <c r="Q51" s="48"/>
      <c r="R51" s="48"/>
      <c r="S51" s="48"/>
      <c r="T51" s="48"/>
      <c r="U51" s="48"/>
    </row>
    <row r="52" spans="1:21" ht="30.75" customHeight="1" x14ac:dyDescent="0.15">
      <c r="A52" s="48"/>
      <c r="B52" s="1208" t="s">
        <v>18</v>
      </c>
      <c r="C52" s="1209"/>
      <c r="D52" s="66"/>
      <c r="E52" s="1210" t="s">
        <v>19</v>
      </c>
      <c r="F52" s="1210"/>
      <c r="G52" s="1210"/>
      <c r="H52" s="1210"/>
      <c r="I52" s="1210"/>
      <c r="J52" s="1211"/>
      <c r="K52" s="63">
        <v>628</v>
      </c>
      <c r="L52" s="64">
        <v>659</v>
      </c>
      <c r="M52" s="64">
        <v>680</v>
      </c>
      <c r="N52" s="64">
        <v>627</v>
      </c>
      <c r="O52" s="65">
        <v>622</v>
      </c>
      <c r="P52" s="48"/>
      <c r="Q52" s="48"/>
      <c r="R52" s="48"/>
      <c r="S52" s="48"/>
      <c r="T52" s="48"/>
      <c r="U52" s="48"/>
    </row>
    <row r="53" spans="1:21" ht="30.75" customHeight="1" thickBot="1" x14ac:dyDescent="0.2">
      <c r="A53" s="48"/>
      <c r="B53" s="1212" t="s">
        <v>20</v>
      </c>
      <c r="C53" s="1213"/>
      <c r="D53" s="67"/>
      <c r="E53" s="1214" t="s">
        <v>21</v>
      </c>
      <c r="F53" s="1214"/>
      <c r="G53" s="1214"/>
      <c r="H53" s="1214"/>
      <c r="I53" s="1214"/>
      <c r="J53" s="1215"/>
      <c r="K53" s="68">
        <v>165</v>
      </c>
      <c r="L53" s="69">
        <v>107</v>
      </c>
      <c r="M53" s="69">
        <v>163</v>
      </c>
      <c r="N53" s="69">
        <v>184</v>
      </c>
      <c r="O53" s="70">
        <v>176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571</v>
      </c>
      <c r="L56" s="80" t="s">
        <v>572</v>
      </c>
      <c r="M56" s="80" t="s">
        <v>573</v>
      </c>
      <c r="N56" s="80" t="s">
        <v>574</v>
      </c>
      <c r="O56" s="81" t="s">
        <v>575</v>
      </c>
      <c r="P56" s="48"/>
      <c r="Q56" s="48"/>
      <c r="R56" s="48"/>
      <c r="S56" s="48"/>
      <c r="T56" s="48"/>
      <c r="U56" s="48"/>
    </row>
    <row r="57" spans="1:21" ht="31.5" customHeight="1" x14ac:dyDescent="0.15">
      <c r="B57" s="1216" t="s">
        <v>24</v>
      </c>
      <c r="C57" s="1217"/>
      <c r="D57" s="1220" t="s">
        <v>25</v>
      </c>
      <c r="E57" s="1221"/>
      <c r="F57" s="1221"/>
      <c r="G57" s="1221"/>
      <c r="H57" s="1221"/>
      <c r="I57" s="1221"/>
      <c r="J57" s="1222"/>
      <c r="K57" s="82" t="s">
        <v>593</v>
      </c>
      <c r="L57" s="83" t="s">
        <v>593</v>
      </c>
      <c r="M57" s="83" t="s">
        <v>593</v>
      </c>
      <c r="N57" s="83" t="s">
        <v>594</v>
      </c>
      <c r="O57" s="84" t="s">
        <v>593</v>
      </c>
    </row>
    <row r="58" spans="1:21" ht="31.5" customHeight="1" thickBot="1" x14ac:dyDescent="0.2">
      <c r="B58" s="1218"/>
      <c r="C58" s="1219"/>
      <c r="D58" s="1223" t="s">
        <v>26</v>
      </c>
      <c r="E58" s="1224"/>
      <c r="F58" s="1224"/>
      <c r="G58" s="1224"/>
      <c r="H58" s="1224"/>
      <c r="I58" s="1224"/>
      <c r="J58" s="1225"/>
      <c r="K58" s="85" t="s">
        <v>514</v>
      </c>
      <c r="L58" s="86" t="s">
        <v>514</v>
      </c>
      <c r="M58" s="86" t="s">
        <v>514</v>
      </c>
      <c r="N58" s="86" t="s">
        <v>514</v>
      </c>
      <c r="O58" s="87" t="s">
        <v>514</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noQqj7+K6QhAq2snrkVYgdoAt+zBRYzn2wYcfcjYW7aQ2rVmfEtWUGQ2k6NMDPVPfCzB/wTnc4nXYcWVxiT1w==" saltValue="s89BOAHlloBHopIkH+dR8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E38" zoomScale="85" zoomScaleNormal="85" zoomScaleSheetLayoutView="100" workbookViewId="0">
      <selection activeCell="CX28" sqref="CX28"/>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556</v>
      </c>
      <c r="J40" s="99" t="s">
        <v>557</v>
      </c>
      <c r="K40" s="99" t="s">
        <v>558</v>
      </c>
      <c r="L40" s="99" t="s">
        <v>559</v>
      </c>
      <c r="M40" s="100" t="s">
        <v>560</v>
      </c>
    </row>
    <row r="41" spans="2:13" ht="27.75" customHeight="1" x14ac:dyDescent="0.15">
      <c r="B41" s="1246" t="s">
        <v>29</v>
      </c>
      <c r="C41" s="1247"/>
      <c r="D41" s="101"/>
      <c r="E41" s="1248" t="s">
        <v>30</v>
      </c>
      <c r="F41" s="1248"/>
      <c r="G41" s="1248"/>
      <c r="H41" s="1249"/>
      <c r="I41" s="102">
        <v>7361</v>
      </c>
      <c r="J41" s="103">
        <v>7170</v>
      </c>
      <c r="K41" s="103">
        <v>8580</v>
      </c>
      <c r="L41" s="103">
        <v>9535</v>
      </c>
      <c r="M41" s="104">
        <v>10205</v>
      </c>
    </row>
    <row r="42" spans="2:13" ht="27.75" customHeight="1" x14ac:dyDescent="0.15">
      <c r="B42" s="1236"/>
      <c r="C42" s="1237"/>
      <c r="D42" s="105"/>
      <c r="E42" s="1240" t="s">
        <v>31</v>
      </c>
      <c r="F42" s="1240"/>
      <c r="G42" s="1240"/>
      <c r="H42" s="1241"/>
      <c r="I42" s="106" t="s">
        <v>514</v>
      </c>
      <c r="J42" s="107" t="s">
        <v>514</v>
      </c>
      <c r="K42" s="107" t="s">
        <v>514</v>
      </c>
      <c r="L42" s="107" t="s">
        <v>514</v>
      </c>
      <c r="M42" s="108" t="s">
        <v>514</v>
      </c>
    </row>
    <row r="43" spans="2:13" ht="27.75" customHeight="1" x14ac:dyDescent="0.15">
      <c r="B43" s="1236"/>
      <c r="C43" s="1237"/>
      <c r="D43" s="105"/>
      <c r="E43" s="1240" t="s">
        <v>32</v>
      </c>
      <c r="F43" s="1240"/>
      <c r="G43" s="1240"/>
      <c r="H43" s="1241"/>
      <c r="I43" s="106">
        <v>11</v>
      </c>
      <c r="J43" s="107">
        <v>13</v>
      </c>
      <c r="K43" s="107">
        <v>11</v>
      </c>
      <c r="L43" s="107">
        <v>10</v>
      </c>
      <c r="M43" s="108">
        <v>13</v>
      </c>
    </row>
    <row r="44" spans="2:13" ht="27.75" customHeight="1" x14ac:dyDescent="0.15">
      <c r="B44" s="1236"/>
      <c r="C44" s="1237"/>
      <c r="D44" s="105"/>
      <c r="E44" s="1240" t="s">
        <v>33</v>
      </c>
      <c r="F44" s="1240"/>
      <c r="G44" s="1240"/>
      <c r="H44" s="1241"/>
      <c r="I44" s="106">
        <v>159</v>
      </c>
      <c r="J44" s="107">
        <v>141</v>
      </c>
      <c r="K44" s="107">
        <v>214</v>
      </c>
      <c r="L44" s="107">
        <v>190</v>
      </c>
      <c r="M44" s="108">
        <v>165</v>
      </c>
    </row>
    <row r="45" spans="2:13" ht="27.75" customHeight="1" x14ac:dyDescent="0.15">
      <c r="B45" s="1236"/>
      <c r="C45" s="1237"/>
      <c r="D45" s="105"/>
      <c r="E45" s="1240" t="s">
        <v>34</v>
      </c>
      <c r="F45" s="1240"/>
      <c r="G45" s="1240"/>
      <c r="H45" s="1241"/>
      <c r="I45" s="106">
        <v>1146</v>
      </c>
      <c r="J45" s="107">
        <v>1078</v>
      </c>
      <c r="K45" s="107">
        <v>934</v>
      </c>
      <c r="L45" s="107">
        <v>926</v>
      </c>
      <c r="M45" s="108">
        <v>867</v>
      </c>
    </row>
    <row r="46" spans="2:13" ht="27.75" customHeight="1" x14ac:dyDescent="0.15">
      <c r="B46" s="1236"/>
      <c r="C46" s="1237"/>
      <c r="D46" s="109"/>
      <c r="E46" s="1240" t="s">
        <v>35</v>
      </c>
      <c r="F46" s="1240"/>
      <c r="G46" s="1240"/>
      <c r="H46" s="1241"/>
      <c r="I46" s="106" t="s">
        <v>514</v>
      </c>
      <c r="J46" s="107" t="s">
        <v>514</v>
      </c>
      <c r="K46" s="107" t="s">
        <v>514</v>
      </c>
      <c r="L46" s="107" t="s">
        <v>514</v>
      </c>
      <c r="M46" s="108" t="s">
        <v>514</v>
      </c>
    </row>
    <row r="47" spans="2:13" ht="27.75" customHeight="1" x14ac:dyDescent="0.15">
      <c r="B47" s="1236"/>
      <c r="C47" s="1237"/>
      <c r="D47" s="110"/>
      <c r="E47" s="1250" t="s">
        <v>36</v>
      </c>
      <c r="F47" s="1251"/>
      <c r="G47" s="1251"/>
      <c r="H47" s="1252"/>
      <c r="I47" s="106" t="s">
        <v>514</v>
      </c>
      <c r="J47" s="107" t="s">
        <v>514</v>
      </c>
      <c r="K47" s="107" t="s">
        <v>514</v>
      </c>
      <c r="L47" s="107" t="s">
        <v>514</v>
      </c>
      <c r="M47" s="108" t="s">
        <v>514</v>
      </c>
    </row>
    <row r="48" spans="2:13" ht="27.75" customHeight="1" x14ac:dyDescent="0.15">
      <c r="B48" s="1236"/>
      <c r="C48" s="1237"/>
      <c r="D48" s="105"/>
      <c r="E48" s="1240" t="s">
        <v>37</v>
      </c>
      <c r="F48" s="1240"/>
      <c r="G48" s="1240"/>
      <c r="H48" s="1241"/>
      <c r="I48" s="106" t="s">
        <v>514</v>
      </c>
      <c r="J48" s="107" t="s">
        <v>514</v>
      </c>
      <c r="K48" s="107" t="s">
        <v>514</v>
      </c>
      <c r="L48" s="107" t="s">
        <v>514</v>
      </c>
      <c r="M48" s="108" t="s">
        <v>514</v>
      </c>
    </row>
    <row r="49" spans="2:13" ht="27.75" customHeight="1" x14ac:dyDescent="0.15">
      <c r="B49" s="1238"/>
      <c r="C49" s="1239"/>
      <c r="D49" s="105"/>
      <c r="E49" s="1240" t="s">
        <v>38</v>
      </c>
      <c r="F49" s="1240"/>
      <c r="G49" s="1240"/>
      <c r="H49" s="1241"/>
      <c r="I49" s="106" t="s">
        <v>514</v>
      </c>
      <c r="J49" s="107" t="s">
        <v>514</v>
      </c>
      <c r="K49" s="107" t="s">
        <v>514</v>
      </c>
      <c r="L49" s="107" t="s">
        <v>514</v>
      </c>
      <c r="M49" s="108" t="s">
        <v>514</v>
      </c>
    </row>
    <row r="50" spans="2:13" ht="27.75" customHeight="1" x14ac:dyDescent="0.15">
      <c r="B50" s="1234" t="s">
        <v>39</v>
      </c>
      <c r="C50" s="1235"/>
      <c r="D50" s="111"/>
      <c r="E50" s="1240" t="s">
        <v>40</v>
      </c>
      <c r="F50" s="1240"/>
      <c r="G50" s="1240"/>
      <c r="H50" s="1241"/>
      <c r="I50" s="106">
        <v>1617</v>
      </c>
      <c r="J50" s="107">
        <v>1613</v>
      </c>
      <c r="K50" s="107">
        <v>1054</v>
      </c>
      <c r="L50" s="107">
        <v>1364</v>
      </c>
      <c r="M50" s="108">
        <v>1681</v>
      </c>
    </row>
    <row r="51" spans="2:13" ht="27.75" customHeight="1" x14ac:dyDescent="0.15">
      <c r="B51" s="1236"/>
      <c r="C51" s="1237"/>
      <c r="D51" s="105"/>
      <c r="E51" s="1240" t="s">
        <v>41</v>
      </c>
      <c r="F51" s="1240"/>
      <c r="G51" s="1240"/>
      <c r="H51" s="1241"/>
      <c r="I51" s="106" t="s">
        <v>514</v>
      </c>
      <c r="J51" s="107" t="s">
        <v>514</v>
      </c>
      <c r="K51" s="107" t="s">
        <v>514</v>
      </c>
      <c r="L51" s="107" t="s">
        <v>514</v>
      </c>
      <c r="M51" s="108" t="s">
        <v>514</v>
      </c>
    </row>
    <row r="52" spans="2:13" ht="27.75" customHeight="1" x14ac:dyDescent="0.15">
      <c r="B52" s="1238"/>
      <c r="C52" s="1239"/>
      <c r="D52" s="105"/>
      <c r="E52" s="1240" t="s">
        <v>42</v>
      </c>
      <c r="F52" s="1240"/>
      <c r="G52" s="1240"/>
      <c r="H52" s="1241"/>
      <c r="I52" s="106">
        <v>5877</v>
      </c>
      <c r="J52" s="107">
        <v>5613</v>
      </c>
      <c r="K52" s="107">
        <v>6993</v>
      </c>
      <c r="L52" s="107">
        <v>7797</v>
      </c>
      <c r="M52" s="108">
        <v>7904</v>
      </c>
    </row>
    <row r="53" spans="2:13" ht="27.75" customHeight="1" thickBot="1" x14ac:dyDescent="0.2">
      <c r="B53" s="1242" t="s">
        <v>43</v>
      </c>
      <c r="C53" s="1243"/>
      <c r="D53" s="112"/>
      <c r="E53" s="1244" t="s">
        <v>44</v>
      </c>
      <c r="F53" s="1244"/>
      <c r="G53" s="1244"/>
      <c r="H53" s="1245"/>
      <c r="I53" s="113">
        <v>1182</v>
      </c>
      <c r="J53" s="114">
        <v>1176</v>
      </c>
      <c r="K53" s="114">
        <v>1692</v>
      </c>
      <c r="L53" s="114">
        <v>1501</v>
      </c>
      <c r="M53" s="115">
        <v>1664</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2+c3uHc0yi9sznS2nXJk/jAYbBjbTEHLBuy93a9/zMyEKPbnxDYBcoUVLms+8eYY2HLpBxf1377NZ2/RglkTA==" saltValue="KKGi8QPAeeTdcLfYQrK1O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H37" zoomScale="70" zoomScaleNormal="70" zoomScaleSheetLayoutView="100" workbookViewId="0">
      <selection activeCell="K55" sqref="K55"/>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558</v>
      </c>
      <c r="G54" s="124" t="s">
        <v>559</v>
      </c>
      <c r="H54" s="125" t="s">
        <v>560</v>
      </c>
    </row>
    <row r="55" spans="2:8" ht="52.5" customHeight="1" x14ac:dyDescent="0.15">
      <c r="B55" s="126"/>
      <c r="C55" s="1261" t="s">
        <v>47</v>
      </c>
      <c r="D55" s="1261"/>
      <c r="E55" s="1262"/>
      <c r="F55" s="127">
        <v>687</v>
      </c>
      <c r="G55" s="127">
        <v>687</v>
      </c>
      <c r="H55" s="128">
        <v>876</v>
      </c>
    </row>
    <row r="56" spans="2:8" ht="52.5" customHeight="1" x14ac:dyDescent="0.15">
      <c r="B56" s="129"/>
      <c r="C56" s="1263" t="s">
        <v>48</v>
      </c>
      <c r="D56" s="1263"/>
      <c r="E56" s="1264"/>
      <c r="F56" s="130">
        <v>60</v>
      </c>
      <c r="G56" s="130">
        <v>61</v>
      </c>
      <c r="H56" s="131">
        <v>61</v>
      </c>
    </row>
    <row r="57" spans="2:8" ht="53.25" customHeight="1" x14ac:dyDescent="0.15">
      <c r="B57" s="129"/>
      <c r="C57" s="1265" t="s">
        <v>49</v>
      </c>
      <c r="D57" s="1265"/>
      <c r="E57" s="1266"/>
      <c r="F57" s="132">
        <v>169</v>
      </c>
      <c r="G57" s="132">
        <v>409</v>
      </c>
      <c r="H57" s="133">
        <v>677</v>
      </c>
    </row>
    <row r="58" spans="2:8" ht="45.75" customHeight="1" x14ac:dyDescent="0.15">
      <c r="B58" s="134"/>
      <c r="C58" s="1253" t="s">
        <v>586</v>
      </c>
      <c r="D58" s="1254"/>
      <c r="E58" s="1255"/>
      <c r="F58" s="135">
        <v>0</v>
      </c>
      <c r="G58" s="135">
        <v>233</v>
      </c>
      <c r="H58" s="136">
        <v>190</v>
      </c>
    </row>
    <row r="59" spans="2:8" ht="45.75" customHeight="1" x14ac:dyDescent="0.15">
      <c r="B59" s="134"/>
      <c r="C59" s="1253" t="s">
        <v>590</v>
      </c>
      <c r="D59" s="1254"/>
      <c r="E59" s="1255"/>
      <c r="F59" s="135">
        <v>1</v>
      </c>
      <c r="G59" s="135">
        <v>1</v>
      </c>
      <c r="H59" s="136">
        <v>160</v>
      </c>
    </row>
    <row r="60" spans="2:8" ht="45.75" customHeight="1" x14ac:dyDescent="0.15">
      <c r="B60" s="134"/>
      <c r="C60" s="1253" t="s">
        <v>589</v>
      </c>
      <c r="D60" s="1254"/>
      <c r="E60" s="1255"/>
      <c r="F60" s="135">
        <v>0</v>
      </c>
      <c r="G60" s="135">
        <v>0</v>
      </c>
      <c r="H60" s="136">
        <v>150</v>
      </c>
    </row>
    <row r="61" spans="2:8" ht="45.75" customHeight="1" x14ac:dyDescent="0.15">
      <c r="B61" s="134"/>
      <c r="C61" s="1253" t="s">
        <v>587</v>
      </c>
      <c r="D61" s="1254"/>
      <c r="E61" s="1255"/>
      <c r="F61" s="135">
        <v>90</v>
      </c>
      <c r="G61" s="135">
        <v>79</v>
      </c>
      <c r="H61" s="136">
        <v>89</v>
      </c>
    </row>
    <row r="62" spans="2:8" ht="45.75" customHeight="1" thickBot="1" x14ac:dyDescent="0.2">
      <c r="B62" s="137"/>
      <c r="C62" s="1256" t="s">
        <v>588</v>
      </c>
      <c r="D62" s="1257"/>
      <c r="E62" s="1258"/>
      <c r="F62" s="138">
        <v>12</v>
      </c>
      <c r="G62" s="138">
        <v>15</v>
      </c>
      <c r="H62" s="139">
        <v>25</v>
      </c>
    </row>
    <row r="63" spans="2:8" ht="52.5" customHeight="1" thickBot="1" x14ac:dyDescent="0.2">
      <c r="B63" s="140"/>
      <c r="C63" s="1259" t="s">
        <v>50</v>
      </c>
      <c r="D63" s="1259"/>
      <c r="E63" s="1260"/>
      <c r="F63" s="141">
        <v>916</v>
      </c>
      <c r="G63" s="141">
        <v>1157</v>
      </c>
      <c r="H63" s="142">
        <v>1614</v>
      </c>
    </row>
    <row r="64" spans="2:8" ht="15" customHeight="1" x14ac:dyDescent="0.15"/>
    <row r="65" ht="0" hidden="1" customHeight="1" x14ac:dyDescent="0.15"/>
    <row r="66" ht="0" hidden="1" customHeight="1" x14ac:dyDescent="0.15"/>
  </sheetData>
  <sheetProtection algorithmName="SHA-512" hashValue="ZXuXLuLIgIXMV3LjRuI88glFKJ+0tL+3+IcOYHWN5AzNIHbRKZfxfoFKL4DgwqG6ft5KMwKCjxuB5HUEWP/rjg==" saltValue="PcmNjUXsTnjUWj1rDxgx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553</v>
      </c>
      <c r="G2" s="156"/>
      <c r="H2" s="157"/>
    </row>
    <row r="3" spans="1:8" x14ac:dyDescent="0.15">
      <c r="A3" s="153" t="s">
        <v>546</v>
      </c>
      <c r="B3" s="158"/>
      <c r="C3" s="159"/>
      <c r="D3" s="160">
        <v>155680</v>
      </c>
      <c r="E3" s="161"/>
      <c r="F3" s="162">
        <v>91837</v>
      </c>
      <c r="G3" s="163"/>
      <c r="H3" s="164"/>
    </row>
    <row r="4" spans="1:8" x14ac:dyDescent="0.15">
      <c r="A4" s="165"/>
      <c r="B4" s="166"/>
      <c r="C4" s="167"/>
      <c r="D4" s="168">
        <v>58390</v>
      </c>
      <c r="E4" s="169"/>
      <c r="F4" s="170">
        <v>54439</v>
      </c>
      <c r="G4" s="171"/>
      <c r="H4" s="172"/>
    </row>
    <row r="5" spans="1:8" x14ac:dyDescent="0.15">
      <c r="A5" s="153" t="s">
        <v>548</v>
      </c>
      <c r="B5" s="158"/>
      <c r="C5" s="159"/>
      <c r="D5" s="160">
        <v>93535</v>
      </c>
      <c r="E5" s="161"/>
      <c r="F5" s="162">
        <v>106092</v>
      </c>
      <c r="G5" s="163"/>
      <c r="H5" s="164"/>
    </row>
    <row r="6" spans="1:8" x14ac:dyDescent="0.15">
      <c r="A6" s="165"/>
      <c r="B6" s="166"/>
      <c r="C6" s="167"/>
      <c r="D6" s="168">
        <v>29087</v>
      </c>
      <c r="E6" s="169"/>
      <c r="F6" s="170">
        <v>44299</v>
      </c>
      <c r="G6" s="171"/>
      <c r="H6" s="172"/>
    </row>
    <row r="7" spans="1:8" x14ac:dyDescent="0.15">
      <c r="A7" s="153" t="s">
        <v>549</v>
      </c>
      <c r="B7" s="158"/>
      <c r="C7" s="159"/>
      <c r="D7" s="160">
        <v>90997</v>
      </c>
      <c r="E7" s="161"/>
      <c r="F7" s="162">
        <v>79466</v>
      </c>
      <c r="G7" s="163"/>
      <c r="H7" s="164"/>
    </row>
    <row r="8" spans="1:8" x14ac:dyDescent="0.15">
      <c r="A8" s="165"/>
      <c r="B8" s="166"/>
      <c r="C8" s="167"/>
      <c r="D8" s="168">
        <v>10122</v>
      </c>
      <c r="E8" s="169"/>
      <c r="F8" s="170">
        <v>44645</v>
      </c>
      <c r="G8" s="171"/>
      <c r="H8" s="172"/>
    </row>
    <row r="9" spans="1:8" x14ac:dyDescent="0.15">
      <c r="A9" s="153" t="s">
        <v>550</v>
      </c>
      <c r="B9" s="158"/>
      <c r="C9" s="159"/>
      <c r="D9" s="160">
        <v>201554</v>
      </c>
      <c r="E9" s="161"/>
      <c r="F9" s="162">
        <v>90072</v>
      </c>
      <c r="G9" s="163"/>
      <c r="H9" s="164"/>
    </row>
    <row r="10" spans="1:8" x14ac:dyDescent="0.15">
      <c r="A10" s="165"/>
      <c r="B10" s="166"/>
      <c r="C10" s="167"/>
      <c r="D10" s="168">
        <v>25909</v>
      </c>
      <c r="E10" s="169"/>
      <c r="F10" s="170">
        <v>46083</v>
      </c>
      <c r="G10" s="171"/>
      <c r="H10" s="172"/>
    </row>
    <row r="11" spans="1:8" x14ac:dyDescent="0.15">
      <c r="A11" s="153" t="s">
        <v>551</v>
      </c>
      <c r="B11" s="158"/>
      <c r="C11" s="159"/>
      <c r="D11" s="160">
        <v>247974</v>
      </c>
      <c r="E11" s="161"/>
      <c r="F11" s="162">
        <v>88328</v>
      </c>
      <c r="G11" s="163"/>
      <c r="H11" s="164"/>
    </row>
    <row r="12" spans="1:8" x14ac:dyDescent="0.15">
      <c r="A12" s="165"/>
      <c r="B12" s="166"/>
      <c r="C12" s="173"/>
      <c r="D12" s="168">
        <v>30989</v>
      </c>
      <c r="E12" s="169"/>
      <c r="F12" s="170">
        <v>49013</v>
      </c>
      <c r="G12" s="171"/>
      <c r="H12" s="172"/>
    </row>
    <row r="13" spans="1:8" x14ac:dyDescent="0.15">
      <c r="A13" s="153"/>
      <c r="B13" s="158"/>
      <c r="C13" s="174"/>
      <c r="D13" s="175">
        <v>157948</v>
      </c>
      <c r="E13" s="176"/>
      <c r="F13" s="177">
        <v>91159</v>
      </c>
      <c r="G13" s="178"/>
      <c r="H13" s="164"/>
    </row>
    <row r="14" spans="1:8" x14ac:dyDescent="0.15">
      <c r="A14" s="165"/>
      <c r="B14" s="166"/>
      <c r="C14" s="167"/>
      <c r="D14" s="168">
        <v>30899</v>
      </c>
      <c r="E14" s="169"/>
      <c r="F14" s="170">
        <v>47696</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9.4700000000000006</v>
      </c>
      <c r="C19" s="179">
        <f>ROUND(VALUE(SUBSTITUTE(実質収支比率等に係る経年分析!G$48,"▲","-")),2)</f>
        <v>13.46</v>
      </c>
      <c r="D19" s="179">
        <f>ROUND(VALUE(SUBSTITUTE(実質収支比率等に係る経年分析!H$48,"▲","-")),2)</f>
        <v>16.09</v>
      </c>
      <c r="E19" s="179">
        <f>ROUND(VALUE(SUBSTITUTE(実質収支比率等に係る経年分析!I$48,"▲","-")),2)</f>
        <v>12.85</v>
      </c>
      <c r="F19" s="179">
        <f>ROUND(VALUE(SUBSTITUTE(実質収支比率等に係る経年分析!J$48,"▲","-")),2)</f>
        <v>20.2</v>
      </c>
    </row>
    <row r="20" spans="1:11" x14ac:dyDescent="0.15">
      <c r="A20" s="179" t="s">
        <v>54</v>
      </c>
      <c r="B20" s="179">
        <f>ROUND(VALUE(SUBSTITUTE(実質収支比率等に係る経年分析!F$47,"▲","-")),2)</f>
        <v>33.270000000000003</v>
      </c>
      <c r="C20" s="179">
        <f>ROUND(VALUE(SUBSTITUTE(実質収支比率等に係る経年分析!G$47,"▲","-")),2)</f>
        <v>34.479999999999997</v>
      </c>
      <c r="D20" s="179">
        <f>ROUND(VALUE(SUBSTITUTE(実質収支比率等に係る経年分析!H$47,"▲","-")),2)</f>
        <v>19.809999999999999</v>
      </c>
      <c r="E20" s="179">
        <f>ROUND(VALUE(SUBSTITUTE(実質収支比率等に係る経年分析!I$47,"▲","-")),2)</f>
        <v>20.07</v>
      </c>
      <c r="F20" s="179">
        <f>ROUND(VALUE(SUBSTITUTE(実質収支比率等に係る経年分析!J$47,"▲","-")),2)</f>
        <v>25.59</v>
      </c>
    </row>
    <row r="21" spans="1:11" x14ac:dyDescent="0.15">
      <c r="A21" s="179" t="s">
        <v>55</v>
      </c>
      <c r="B21" s="179">
        <f>IF(ISNUMBER(VALUE(SUBSTITUTE(実質収支比率等に係る経年分析!F$49,"▲","-"))),ROUND(VALUE(SUBSTITUTE(実質収支比率等に係る経年分析!F$49,"▲","-")),2),NA())</f>
        <v>-8.2100000000000009</v>
      </c>
      <c r="C21" s="179">
        <f>IF(ISNUMBER(VALUE(SUBSTITUTE(実質収支比率等に係る経年分析!G$49,"▲","-"))),ROUND(VALUE(SUBSTITUTE(実質収支比率等に係る経年分析!G$49,"▲","-")),2),NA())</f>
        <v>2.44</v>
      </c>
      <c r="D21" s="179">
        <f>IF(ISNUMBER(VALUE(SUBSTITUTE(実質収支比率等に係る経年分析!H$49,"▲","-"))),ROUND(VALUE(SUBSTITUTE(実質収支比率等に係る経年分析!H$49,"▲","-")),2),NA())</f>
        <v>-19.57</v>
      </c>
      <c r="E21" s="179">
        <f>IF(ISNUMBER(VALUE(SUBSTITUTE(実質収支比率等に係る経年分析!I$49,"▲","-"))),ROUND(VALUE(SUBSTITUTE(実質収支比率等に係る経年分析!I$49,"▲","-")),2),NA())</f>
        <v>-11.64</v>
      </c>
      <c r="F21" s="179">
        <f>IF(ISNUMBER(VALUE(SUBSTITUTE(実質収支比率等に係る経年分析!J$49,"▲","-"))),ROUND(VALUE(SUBSTITUTE(実質収支比率等に係る経年分析!J$49,"▲","-")),2),NA())</f>
        <v>6.51</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e">
        <f>IF(連結実質赤字比率に係る赤字・黒字の構成分析!C$39="",NA(),連結実質赤字比率に係る赤字・黒字の構成分析!C$39)</f>
        <v>#N/A</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#VALUE!</v>
      </c>
      <c r="I31" s="180" t="e">
        <f>IF(ROUND(VALUE(SUBSTITUTE(連結実質赤字比率に係る赤字・黒字の構成分析!I$39,"▲", "-")), 2) &gt;= 0, ABS(ROUND(VALUE(SUBSTITUTE(連結実質赤字比率に係る赤字・黒字の構成分析!I$39,"▲", "-")), 2)), NA())</f>
        <v>#VALUE!</v>
      </c>
      <c r="J31" s="180" t="e">
        <f>IF(ROUND(VALUE(SUBSTITUTE(連結実質赤字比率に係る赤字・黒字の構成分析!J$39,"▲", "-")), 2) &lt; 0, ABS(ROUND(VALUE(SUBSTITUTE(連結実質赤字比率に係る赤字・黒字の構成分析!J$39,"▲", "-")), 2)), NA())</f>
        <v>#VALUE!</v>
      </c>
      <c r="K31" s="180" t="e">
        <f>IF(ROUND(VALUE(SUBSTITUTE(連結実質赤字比率に係る赤字・黒字の構成分析!J$39,"▲", "-")), 2) &gt;= 0, ABS(ROUND(VALUE(SUBSTITUTE(連結実質赤字比率に係る赤字・黒字の構成分析!J$39,"▲", "-")), 2)), NA())</f>
        <v>#VALUE!</v>
      </c>
    </row>
    <row r="32" spans="1:11" x14ac:dyDescent="0.15">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0.05</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1.88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1.07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1.61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2.5499999999999998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2.52</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3.18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5.0199999999999996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5.21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7.08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2.82</v>
      </c>
    </row>
    <row r="35" spans="1:16" x14ac:dyDescent="0.15">
      <c r="A35" s="180" t="str">
        <f>IF(連結実質赤字比率に係る赤字・黒字の構成分析!C$35="",NA(),連結実質赤字比率に係る赤字・黒字の構成分析!C$35)</f>
        <v>上水道事業会計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3.79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5.52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5.34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5.53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3.01</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9.4700000000000006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13.45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16.09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12.85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20.2</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628</v>
      </c>
      <c r="E42" s="181"/>
      <c r="F42" s="181"/>
      <c r="G42" s="181">
        <f>'実質公債費比率（分子）の構造'!L$52</f>
        <v>659</v>
      </c>
      <c r="H42" s="181"/>
      <c r="I42" s="181"/>
      <c r="J42" s="181">
        <f>'実質公債費比率（分子）の構造'!M$52</f>
        <v>680</v>
      </c>
      <c r="K42" s="181"/>
      <c r="L42" s="181"/>
      <c r="M42" s="181">
        <f>'実質公債費比率（分子）の構造'!N$52</f>
        <v>627</v>
      </c>
      <c r="N42" s="181"/>
      <c r="O42" s="181"/>
      <c r="P42" s="181">
        <f>'実質公債費比率（分子）の構造'!O$52</f>
        <v>622</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0</v>
      </c>
      <c r="C44" s="181"/>
      <c r="D44" s="181"/>
      <c r="E44" s="181">
        <f>'実質公債費比率（分子）の構造'!L$50</f>
        <v>0</v>
      </c>
      <c r="F44" s="181"/>
      <c r="G44" s="181"/>
      <c r="H44" s="181">
        <f>'実質公債費比率（分子）の構造'!M$50</f>
        <v>0</v>
      </c>
      <c r="I44" s="181"/>
      <c r="J44" s="181"/>
      <c r="K44" s="181">
        <f>'実質公債費比率（分子）の構造'!N$50</f>
        <v>0</v>
      </c>
      <c r="L44" s="181"/>
      <c r="M44" s="181"/>
      <c r="N44" s="181">
        <f>'実質公債費比率（分子）の構造'!O$50</f>
        <v>0</v>
      </c>
      <c r="O44" s="181"/>
      <c r="P44" s="181"/>
    </row>
    <row r="45" spans="1:16" x14ac:dyDescent="0.15">
      <c r="A45" s="181" t="s">
        <v>65</v>
      </c>
      <c r="B45" s="181">
        <f>'実質公債費比率（分子）の構造'!K$49</f>
        <v>0</v>
      </c>
      <c r="C45" s="181"/>
      <c r="D45" s="181"/>
      <c r="E45" s="181">
        <f>'実質公債費比率（分子）の構造'!L$49</f>
        <v>20</v>
      </c>
      <c r="F45" s="181"/>
      <c r="G45" s="181"/>
      <c r="H45" s="181">
        <f>'実質公債費比率（分子）の構造'!M$49</f>
        <v>6</v>
      </c>
      <c r="I45" s="181"/>
      <c r="J45" s="181"/>
      <c r="K45" s="181">
        <f>'実質公債費比率（分子）の構造'!N$49</f>
        <v>22</v>
      </c>
      <c r="L45" s="181"/>
      <c r="M45" s="181"/>
      <c r="N45" s="181">
        <f>'実質公債費比率（分子）の構造'!O$49</f>
        <v>25</v>
      </c>
      <c r="O45" s="181"/>
      <c r="P45" s="181"/>
    </row>
    <row r="46" spans="1:16" x14ac:dyDescent="0.15">
      <c r="A46" s="181" t="s">
        <v>66</v>
      </c>
      <c r="B46" s="181">
        <f>'実質公債費比率（分子）の構造'!K$48</f>
        <v>1</v>
      </c>
      <c r="C46" s="181"/>
      <c r="D46" s="181"/>
      <c r="E46" s="181">
        <f>'実質公債費比率（分子）の構造'!L$48</f>
        <v>1</v>
      </c>
      <c r="F46" s="181"/>
      <c r="G46" s="181"/>
      <c r="H46" s="181">
        <f>'実質公債費比率（分子）の構造'!M$48</f>
        <v>1</v>
      </c>
      <c r="I46" s="181"/>
      <c r="J46" s="181"/>
      <c r="K46" s="181">
        <f>'実質公債費比率（分子）の構造'!N$48</f>
        <v>1</v>
      </c>
      <c r="L46" s="181"/>
      <c r="M46" s="181"/>
      <c r="N46" s="181">
        <f>'実質公債費比率（分子）の構造'!O$48</f>
        <v>1</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792</v>
      </c>
      <c r="C49" s="181"/>
      <c r="D49" s="181"/>
      <c r="E49" s="181">
        <f>'実質公債費比率（分子）の構造'!L$45</f>
        <v>745</v>
      </c>
      <c r="F49" s="181"/>
      <c r="G49" s="181"/>
      <c r="H49" s="181">
        <f>'実質公債費比率（分子）の構造'!M$45</f>
        <v>836</v>
      </c>
      <c r="I49" s="181"/>
      <c r="J49" s="181"/>
      <c r="K49" s="181">
        <f>'実質公債費比率（分子）の構造'!N$45</f>
        <v>788</v>
      </c>
      <c r="L49" s="181"/>
      <c r="M49" s="181"/>
      <c r="N49" s="181">
        <f>'実質公債費比率（分子）の構造'!O$45</f>
        <v>772</v>
      </c>
      <c r="O49" s="181"/>
      <c r="P49" s="181"/>
    </row>
    <row r="50" spans="1:16" x14ac:dyDescent="0.15">
      <c r="A50" s="181" t="s">
        <v>70</v>
      </c>
      <c r="B50" s="181" t="e">
        <f>NA()</f>
        <v>#N/A</v>
      </c>
      <c r="C50" s="181">
        <f>IF(ISNUMBER('実質公債費比率（分子）の構造'!K$53),'実質公債費比率（分子）の構造'!K$53,NA())</f>
        <v>165</v>
      </c>
      <c r="D50" s="181" t="e">
        <f>NA()</f>
        <v>#N/A</v>
      </c>
      <c r="E50" s="181" t="e">
        <f>NA()</f>
        <v>#N/A</v>
      </c>
      <c r="F50" s="181">
        <f>IF(ISNUMBER('実質公債費比率（分子）の構造'!L$53),'実質公債費比率（分子）の構造'!L$53,NA())</f>
        <v>107</v>
      </c>
      <c r="G50" s="181" t="e">
        <f>NA()</f>
        <v>#N/A</v>
      </c>
      <c r="H50" s="181" t="e">
        <f>NA()</f>
        <v>#N/A</v>
      </c>
      <c r="I50" s="181">
        <f>IF(ISNUMBER('実質公債費比率（分子）の構造'!M$53),'実質公債費比率（分子）の構造'!M$53,NA())</f>
        <v>163</v>
      </c>
      <c r="J50" s="181" t="e">
        <f>NA()</f>
        <v>#N/A</v>
      </c>
      <c r="K50" s="181" t="e">
        <f>NA()</f>
        <v>#N/A</v>
      </c>
      <c r="L50" s="181">
        <f>IF(ISNUMBER('実質公債費比率（分子）の構造'!N$53),'実質公債費比率（分子）の構造'!N$53,NA())</f>
        <v>184</v>
      </c>
      <c r="M50" s="181" t="e">
        <f>NA()</f>
        <v>#N/A</v>
      </c>
      <c r="N50" s="181" t="e">
        <f>NA()</f>
        <v>#N/A</v>
      </c>
      <c r="O50" s="181">
        <f>IF(ISNUMBER('実質公債費比率（分子）の構造'!O$53),'実質公債費比率（分子）の構造'!O$53,NA())</f>
        <v>176</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5877</v>
      </c>
      <c r="E56" s="180"/>
      <c r="F56" s="180"/>
      <c r="G56" s="180">
        <f>'将来負担比率（分子）の構造'!J$52</f>
        <v>5613</v>
      </c>
      <c r="H56" s="180"/>
      <c r="I56" s="180"/>
      <c r="J56" s="180">
        <f>'将来負担比率（分子）の構造'!K$52</f>
        <v>6993</v>
      </c>
      <c r="K56" s="180"/>
      <c r="L56" s="180"/>
      <c r="M56" s="180">
        <f>'将来負担比率（分子）の構造'!L$52</f>
        <v>7797</v>
      </c>
      <c r="N56" s="180"/>
      <c r="O56" s="180"/>
      <c r="P56" s="180">
        <f>'将来負担比率（分子）の構造'!M$52</f>
        <v>7904</v>
      </c>
    </row>
    <row r="57" spans="1:16" x14ac:dyDescent="0.15">
      <c r="A57" s="180" t="s">
        <v>41</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40</v>
      </c>
      <c r="B58" s="180"/>
      <c r="C58" s="180"/>
      <c r="D58" s="180">
        <f>'将来負担比率（分子）の構造'!I$50</f>
        <v>1617</v>
      </c>
      <c r="E58" s="180"/>
      <c r="F58" s="180"/>
      <c r="G58" s="180">
        <f>'将来負担比率（分子）の構造'!J$50</f>
        <v>1613</v>
      </c>
      <c r="H58" s="180"/>
      <c r="I58" s="180"/>
      <c r="J58" s="180">
        <f>'将来負担比率（分子）の構造'!K$50</f>
        <v>1054</v>
      </c>
      <c r="K58" s="180"/>
      <c r="L58" s="180"/>
      <c r="M58" s="180">
        <f>'将来負担比率（分子）の構造'!L$50</f>
        <v>1364</v>
      </c>
      <c r="N58" s="180"/>
      <c r="O58" s="180"/>
      <c r="P58" s="180">
        <f>'将来負担比率（分子）の構造'!M$50</f>
        <v>1681</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1146</v>
      </c>
      <c r="C62" s="180"/>
      <c r="D62" s="180"/>
      <c r="E62" s="180">
        <f>'将来負担比率（分子）の構造'!J$45</f>
        <v>1078</v>
      </c>
      <c r="F62" s="180"/>
      <c r="G62" s="180"/>
      <c r="H62" s="180">
        <f>'将来負担比率（分子）の構造'!K$45</f>
        <v>934</v>
      </c>
      <c r="I62" s="180"/>
      <c r="J62" s="180"/>
      <c r="K62" s="180">
        <f>'将来負担比率（分子）の構造'!L$45</f>
        <v>926</v>
      </c>
      <c r="L62" s="180"/>
      <c r="M62" s="180"/>
      <c r="N62" s="180">
        <f>'将来負担比率（分子）の構造'!M$45</f>
        <v>867</v>
      </c>
      <c r="O62" s="180"/>
      <c r="P62" s="180"/>
    </row>
    <row r="63" spans="1:16" x14ac:dyDescent="0.15">
      <c r="A63" s="180" t="s">
        <v>33</v>
      </c>
      <c r="B63" s="180">
        <f>'将来負担比率（分子）の構造'!I$44</f>
        <v>159</v>
      </c>
      <c r="C63" s="180"/>
      <c r="D63" s="180"/>
      <c r="E63" s="180">
        <f>'将来負担比率（分子）の構造'!J$44</f>
        <v>141</v>
      </c>
      <c r="F63" s="180"/>
      <c r="G63" s="180"/>
      <c r="H63" s="180">
        <f>'将来負担比率（分子）の構造'!K$44</f>
        <v>214</v>
      </c>
      <c r="I63" s="180"/>
      <c r="J63" s="180"/>
      <c r="K63" s="180">
        <f>'将来負担比率（分子）の構造'!L$44</f>
        <v>190</v>
      </c>
      <c r="L63" s="180"/>
      <c r="M63" s="180"/>
      <c r="N63" s="180">
        <f>'将来負担比率（分子）の構造'!M$44</f>
        <v>165</v>
      </c>
      <c r="O63" s="180"/>
      <c r="P63" s="180"/>
    </row>
    <row r="64" spans="1:16" x14ac:dyDescent="0.15">
      <c r="A64" s="180" t="s">
        <v>32</v>
      </c>
      <c r="B64" s="180">
        <f>'将来負担比率（分子）の構造'!I$43</f>
        <v>11</v>
      </c>
      <c r="C64" s="180"/>
      <c r="D64" s="180"/>
      <c r="E64" s="180">
        <f>'将来負担比率（分子）の構造'!J$43</f>
        <v>13</v>
      </c>
      <c r="F64" s="180"/>
      <c r="G64" s="180"/>
      <c r="H64" s="180">
        <f>'将来負担比率（分子）の構造'!K$43</f>
        <v>11</v>
      </c>
      <c r="I64" s="180"/>
      <c r="J64" s="180"/>
      <c r="K64" s="180">
        <f>'将来負担比率（分子）の構造'!L$43</f>
        <v>10</v>
      </c>
      <c r="L64" s="180"/>
      <c r="M64" s="180"/>
      <c r="N64" s="180">
        <f>'将来負担比率（分子）の構造'!M$43</f>
        <v>13</v>
      </c>
      <c r="O64" s="180"/>
      <c r="P64" s="180"/>
    </row>
    <row r="65" spans="1:16" x14ac:dyDescent="0.15">
      <c r="A65" s="180" t="s">
        <v>31</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30</v>
      </c>
      <c r="B66" s="180">
        <f>'将来負担比率（分子）の構造'!I$41</f>
        <v>7361</v>
      </c>
      <c r="C66" s="180"/>
      <c r="D66" s="180"/>
      <c r="E66" s="180">
        <f>'将来負担比率（分子）の構造'!J$41</f>
        <v>7170</v>
      </c>
      <c r="F66" s="180"/>
      <c r="G66" s="180"/>
      <c r="H66" s="180">
        <f>'将来負担比率（分子）の構造'!K$41</f>
        <v>8580</v>
      </c>
      <c r="I66" s="180"/>
      <c r="J66" s="180"/>
      <c r="K66" s="180">
        <f>'将来負担比率（分子）の構造'!L$41</f>
        <v>9535</v>
      </c>
      <c r="L66" s="180"/>
      <c r="M66" s="180"/>
      <c r="N66" s="180">
        <f>'将来負担比率（分子）の構造'!M$41</f>
        <v>10205</v>
      </c>
      <c r="O66" s="180"/>
      <c r="P66" s="180"/>
    </row>
    <row r="67" spans="1:16" x14ac:dyDescent="0.15">
      <c r="A67" s="180" t="s">
        <v>74</v>
      </c>
      <c r="B67" s="180" t="e">
        <f>NA()</f>
        <v>#N/A</v>
      </c>
      <c r="C67" s="180">
        <f>IF(ISNUMBER('将来負担比率（分子）の構造'!I$53), IF('将来負担比率（分子）の構造'!I$53 &lt; 0, 0, '将来負担比率（分子）の構造'!I$53), NA())</f>
        <v>1182</v>
      </c>
      <c r="D67" s="180" t="e">
        <f>NA()</f>
        <v>#N/A</v>
      </c>
      <c r="E67" s="180" t="e">
        <f>NA()</f>
        <v>#N/A</v>
      </c>
      <c r="F67" s="180">
        <f>IF(ISNUMBER('将来負担比率（分子）の構造'!J$53), IF('将来負担比率（分子）の構造'!J$53 &lt; 0, 0, '将来負担比率（分子）の構造'!J$53), NA())</f>
        <v>1176</v>
      </c>
      <c r="G67" s="180" t="e">
        <f>NA()</f>
        <v>#N/A</v>
      </c>
      <c r="H67" s="180" t="e">
        <f>NA()</f>
        <v>#N/A</v>
      </c>
      <c r="I67" s="180">
        <f>IF(ISNUMBER('将来負担比率（分子）の構造'!K$53), IF('将来負担比率（分子）の構造'!K$53 &lt; 0, 0, '将来負担比率（分子）の構造'!K$53), NA())</f>
        <v>1692</v>
      </c>
      <c r="J67" s="180" t="e">
        <f>NA()</f>
        <v>#N/A</v>
      </c>
      <c r="K67" s="180" t="e">
        <f>NA()</f>
        <v>#N/A</v>
      </c>
      <c r="L67" s="180">
        <f>IF(ISNUMBER('将来負担比率（分子）の構造'!L$53), IF('将来負担比率（分子）の構造'!L$53 &lt; 0, 0, '将来負担比率（分子）の構造'!L$53), NA())</f>
        <v>1501</v>
      </c>
      <c r="M67" s="180" t="e">
        <f>NA()</f>
        <v>#N/A</v>
      </c>
      <c r="N67" s="180" t="e">
        <f>NA()</f>
        <v>#N/A</v>
      </c>
      <c r="O67" s="180">
        <f>IF(ISNUMBER('将来負担比率（分子）の構造'!M$53), IF('将来負担比率（分子）の構造'!M$53 &lt; 0, 0, '将来負担比率（分子）の構造'!M$53), NA())</f>
        <v>1664</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687</v>
      </c>
      <c r="C72" s="184">
        <f>基金残高に係る経年分析!G55</f>
        <v>687</v>
      </c>
      <c r="D72" s="184">
        <f>基金残高に係る経年分析!H55</f>
        <v>876</v>
      </c>
    </row>
    <row r="73" spans="1:16" x14ac:dyDescent="0.15">
      <c r="A73" s="183" t="s">
        <v>77</v>
      </c>
      <c r="B73" s="184">
        <f>基金残高に係る経年分析!F56</f>
        <v>60</v>
      </c>
      <c r="C73" s="184">
        <f>基金残高に係る経年分析!G56</f>
        <v>61</v>
      </c>
      <c r="D73" s="184">
        <f>基金残高に係る経年分析!H56</f>
        <v>61</v>
      </c>
    </row>
    <row r="74" spans="1:16" x14ac:dyDescent="0.15">
      <c r="A74" s="183" t="s">
        <v>78</v>
      </c>
      <c r="B74" s="184">
        <f>基金残高に係る経年分析!F57</f>
        <v>169</v>
      </c>
      <c r="C74" s="184">
        <f>基金残高に係る経年分析!G57</f>
        <v>409</v>
      </c>
      <c r="D74" s="184">
        <f>基金残高に係る経年分析!H57</f>
        <v>677</v>
      </c>
    </row>
  </sheetData>
  <sheetProtection algorithmName="SHA-512" hashValue="/7L8JIoLFEvI9dIYQWoTzTRmV6tcmLNhDlb4bimVj3bCoWkdXZKTCvBhSoxtlSGKCYis3e2f8KCvzlZ4WT+3UA==" saltValue="Q3DXVBD5PTb4lXeVUUUu+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羽祢田 直美</cp:lastModifiedBy>
  <cp:lastPrinted>2020-03-10T12:25:04Z</cp:lastPrinted>
  <dcterms:created xsi:type="dcterms:W3CDTF">2020-02-10T06:14:48Z</dcterms:created>
  <dcterms:modified xsi:type="dcterms:W3CDTF">2020-07-27T13:23:58Z</dcterms:modified>
  <cp:category/>
</cp:coreProperties>
</file>